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1280" windowHeight="6405" activeTab="1"/>
  </bookViews>
  <sheets>
    <sheet name="Sheet1" sheetId="1" r:id="rId1"/>
    <sheet name="Main page" sheetId="2" r:id="rId2"/>
    <sheet name="Current" sheetId="3" r:id="rId3"/>
    <sheet name="ALL" sheetId="4" r:id="rId4"/>
    <sheet name="CHART 1" sheetId="5" r:id="rId5"/>
    <sheet name="COMPONNT" sheetId="6" r:id="rId6"/>
    <sheet name="TOTAL" sheetId="7" r:id="rId7"/>
  </sheets>
  <definedNames>
    <definedName name="__123Graph_AALL" hidden="1">'Main page'!$D$7:$D$119</definedName>
    <definedName name="__123Graph_ACHART1" hidden="1">'Main page'!$K$7:$K$119</definedName>
    <definedName name="__123Graph_BALL" hidden="1">'Main page'!$E$7:$E$119</definedName>
    <definedName name="__123Graph_CALL" hidden="1">'Main page'!$F$7:$F$119</definedName>
    <definedName name="__123Graph_DALL" hidden="1">'Main page'!$G$7:$G$119</definedName>
    <definedName name="__123Graph_E" hidden="1">'Main page'!$K$7:$K$119</definedName>
    <definedName name="__123Graph_EALL" hidden="1">'Main page'!$K$7:$K$119</definedName>
    <definedName name="__123Graph_ECOMPONNT" hidden="1">'Main page'!$H$7:$H$119</definedName>
    <definedName name="__123Graph_ETOTAL" hidden="1">'Main page'!$K$7:$K$119</definedName>
    <definedName name="__123Graph_FCOMPONNT" hidden="1">'Main page'!$I$7:$I$119</definedName>
    <definedName name="__123Graph_X" hidden="1">'Main page'!$B$7:$B$119</definedName>
    <definedName name="__123Graph_XALL" hidden="1">'Main page'!$B$7:$B$119</definedName>
    <definedName name="__123Graph_XCHART1" hidden="1">'Main page'!$B$7:$B$119</definedName>
    <definedName name="__123Graph_XCOMPONNT" hidden="1">'Main page'!$B$7:$B$119</definedName>
    <definedName name="__123Graph_XTOTAL" hidden="1">'Main page'!$B$7:$B$119</definedName>
    <definedName name="_Fill" hidden="1">'Main page'!$B$52:$B$73</definedName>
  </definedNames>
  <calcPr fullCalcOnLoad="1"/>
</workbook>
</file>

<file path=xl/sharedStrings.xml><?xml version="1.0" encoding="utf-8"?>
<sst xmlns="http://schemas.openxmlformats.org/spreadsheetml/2006/main" count="44" uniqueCount="37">
  <si>
    <t>MAGNETIC</t>
  </si>
  <si>
    <t>mu =</t>
  </si>
  <si>
    <t>r =</t>
  </si>
  <si>
    <t xml:space="preserve"> DEGREES</t>
  </si>
  <si>
    <t xml:space="preserve"> METERS</t>
  </si>
  <si>
    <t xml:space="preserve">SUSCEPTIBILITY CONTRAST = </t>
  </si>
  <si>
    <t>Radius of artifact =</t>
  </si>
  <si>
    <t>MODEL</t>
  </si>
  <si>
    <t>Z =</t>
  </si>
  <si>
    <t>Mz =</t>
  </si>
  <si>
    <t xml:space="preserve">DEPTH BELOW SENSOR =  </t>
  </si>
  <si>
    <t xml:space="preserve"> meter</t>
  </si>
  <si>
    <t>DIPOLE</t>
  </si>
  <si>
    <t>Ij =</t>
  </si>
  <si>
    <t>Mx =</t>
  </si>
  <si>
    <t xml:space="preserve">FIELD INCLINATION = </t>
  </si>
  <si>
    <t>X =</t>
  </si>
  <si>
    <t xml:space="preserve"> </t>
  </si>
  <si>
    <t xml:space="preserve"> cgs units</t>
  </si>
  <si>
    <t>M =</t>
  </si>
  <si>
    <t>Y =</t>
  </si>
  <si>
    <t>= DIPOLE FIELD STRENGTH (VARIABLE! IN F4)</t>
  </si>
  <si>
    <t>Y = 0</t>
  </si>
  <si>
    <t>X = 0</t>
  </si>
  <si>
    <t>X</t>
  </si>
  <si>
    <t xml:space="preserve">   R</t>
  </si>
  <si>
    <t>FxMz</t>
  </si>
  <si>
    <t>FzMz</t>
  </si>
  <si>
    <t>FxMx</t>
  </si>
  <si>
    <t>FzMx</t>
  </si>
  <si>
    <t>FX</t>
  </si>
  <si>
    <t>FZ</t>
  </si>
  <si>
    <t>SUM</t>
  </si>
  <si>
    <t>ANOMALY</t>
  </si>
  <si>
    <t xml:space="preserve">    Y</t>
  </si>
  <si>
    <t xml:space="preserve">  R</t>
  </si>
  <si>
    <t>THIS SPREADSHEET PERFORMS A TRUE VECTOR SUBTRACTION (updated 2004) - DR.DON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</si>
</sst>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_)"/>
    <numFmt numFmtId="165" formatCode="0.00_)"/>
    <numFmt numFmtId="166" formatCode="0.0_)"/>
    <numFmt numFmtId="167" formatCode="0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625"/>
          <c:w val="0.943"/>
          <c:h val="0.746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page'!$K$7:$K$119</c:f>
              <c:numCache>
                <c:ptCount val="113"/>
                <c:pt idx="0">
                  <c:v>2.64975824393332E-07</c:v>
                </c:pt>
                <c:pt idx="1">
                  <c:v>1.649947080295533E-06</c:v>
                </c:pt>
                <c:pt idx="2">
                  <c:v>3.271459718234837E-06</c:v>
                </c:pt>
                <c:pt idx="3">
                  <c:v>5.168374627828598E-06</c:v>
                </c:pt>
                <c:pt idx="4">
                  <c:v>7.386501238215715E-06</c:v>
                </c:pt>
                <c:pt idx="5">
                  <c:v>9.980001777876168E-06</c:v>
                </c:pt>
                <c:pt idx="6">
                  <c:v>1.3013137504458427E-05</c:v>
                </c:pt>
                <c:pt idx="7">
                  <c:v>1.6562298696953803E-05</c:v>
                </c:pt>
                <c:pt idx="8">
                  <c:v>2.071868220809847E-05</c:v>
                </c:pt>
                <c:pt idx="9">
                  <c:v>2.5591471057850868E-05</c:v>
                </c:pt>
                <c:pt idx="10">
                  <c:v>3.1311858037952334E-05</c:v>
                </c:pt>
                <c:pt idx="11">
                  <c:v>3.8038087950553745E-05</c:v>
                </c:pt>
                <c:pt idx="12">
                  <c:v>4.5961794967297465E-05</c:v>
                </c:pt>
                <c:pt idx="13">
                  <c:v>5.531602073460817E-05</c:v>
                </c:pt>
                <c:pt idx="14">
                  <c:v>6.638542254222557E-05</c:v>
                </c:pt>
                <c:pt idx="15">
                  <c:v>7.951937732286751E-05</c:v>
                </c:pt>
                <c:pt idx="16">
                  <c:v>9.514878911431879E-05</c:v>
                </c:pt>
                <c:pt idx="17">
                  <c:v>0.00011380796058801934</c:v>
                </c:pt>
                <c:pt idx="18">
                  <c:v>0.0001361631802865304</c:v>
                </c:pt>
                <c:pt idx="19">
                  <c:v>0.000163050222909078</c:v>
                </c:pt>
                <c:pt idx="20">
                  <c:v>0.00019552430603653193</c:v>
                </c:pt>
                <c:pt idx="21">
                  <c:v>0.00023492667969549075</c:v>
                </c:pt>
                <c:pt idx="22">
                  <c:v>0.00028297471726546064</c:v>
                </c:pt>
                <c:pt idx="23">
                  <c:v>0.0003418845371925272</c:v>
                </c:pt>
                <c:pt idx="24">
                  <c:v>0.00041453990706941113</c:v>
                </c:pt>
                <c:pt idx="25">
                  <c:v>0.0005047273516538553</c:v>
                </c:pt>
                <c:pt idx="26">
                  <c:v>0.0006174672598717734</c:v>
                </c:pt>
                <c:pt idx="27">
                  <c:v>0.0007594861381221563</c:v>
                </c:pt>
                <c:pt idx="28">
                  <c:v>0.000939899699005764</c:v>
                </c:pt>
                <c:pt idx="29">
                  <c:v>0.0011712152409018017</c:v>
                </c:pt>
                <c:pt idx="30">
                  <c:v>0.0014708270246046595</c:v>
                </c:pt>
                <c:pt idx="31">
                  <c:v>0.0018632862193044275</c:v>
                </c:pt>
                <c:pt idx="32">
                  <c:v>0.002383814069617074</c:v>
                </c:pt>
                <c:pt idx="33">
                  <c:v>0.003083855306613259</c:v>
                </c:pt>
                <c:pt idx="34">
                  <c:v>0.004040064442961011</c:v>
                </c:pt>
                <c:pt idx="35">
                  <c:v>0.0053692295114160515</c:v>
                </c:pt>
                <c:pt idx="36">
                  <c:v>0.007253784315253142</c:v>
                </c:pt>
                <c:pt idx="37">
                  <c:v>0.009986863093217835</c:v>
                </c:pt>
                <c:pt idx="38">
                  <c:v>0.01405484467977658</c:v>
                </c:pt>
                <c:pt idx="39">
                  <c:v>0.020295038193580694</c:v>
                </c:pt>
                <c:pt idx="40">
                  <c:v>0.03021172073931666</c:v>
                </c:pt>
                <c:pt idx="41">
                  <c:v>0.04664572630281327</c:v>
                </c:pt>
                <c:pt idx="42">
                  <c:v>0.07528821706364397</c:v>
                </c:pt>
                <c:pt idx="43">
                  <c:v>0.12837502076581586</c:v>
                </c:pt>
                <c:pt idx="44">
                  <c:v>0.23455973963427823</c:v>
                </c:pt>
                <c:pt idx="45">
                  <c:v>0.32729249179101316</c:v>
                </c:pt>
                <c:pt idx="46">
                  <c:v>0.4683007815183373</c:v>
                </c:pt>
                <c:pt idx="47">
                  <c:v>0.689531138043094</c:v>
                </c:pt>
                <c:pt idx="48">
                  <c:v>1.0489057312224759</c:v>
                </c:pt>
                <c:pt idx="49">
                  <c:v>1.6551595806522528</c:v>
                </c:pt>
                <c:pt idx="50">
                  <c:v>2.7183078034067876</c:v>
                </c:pt>
                <c:pt idx="51">
                  <c:v>4.6468499095062725</c:v>
                </c:pt>
                <c:pt idx="52">
                  <c:v>8.190185197563551</c:v>
                </c:pt>
                <c:pt idx="53">
                  <c:v>14.360649315516639</c:v>
                </c:pt>
                <c:pt idx="54">
                  <c:v>22.57631480112468</c:v>
                </c:pt>
                <c:pt idx="55">
                  <c:v>24.153124667398515</c:v>
                </c:pt>
                <c:pt idx="56">
                  <c:v>5.740959907787328</c:v>
                </c:pt>
                <c:pt idx="57">
                  <c:v>-15.672160265632556</c:v>
                </c:pt>
                <c:pt idx="58">
                  <c:v>-18.762910590659885</c:v>
                </c:pt>
                <c:pt idx="59">
                  <c:v>-13.127539860426623</c:v>
                </c:pt>
                <c:pt idx="60">
                  <c:v>-7.931868021194532</c:v>
                </c:pt>
                <c:pt idx="61">
                  <c:v>-4.69608590748976</c:v>
                </c:pt>
                <c:pt idx="62">
                  <c:v>-2.8449592529505026</c:v>
                </c:pt>
                <c:pt idx="63">
                  <c:v>-1.7862566819385393</c:v>
                </c:pt>
                <c:pt idx="64">
                  <c:v>-1.1641447972724563</c:v>
                </c:pt>
                <c:pt idx="65">
                  <c:v>-0.7856461743940599</c:v>
                </c:pt>
                <c:pt idx="66">
                  <c:v>-0.5471090524661122</c:v>
                </c:pt>
                <c:pt idx="67">
                  <c:v>-0.39172860056714853</c:v>
                </c:pt>
                <c:pt idx="68">
                  <c:v>-0.2874273730922141</c:v>
                </c:pt>
                <c:pt idx="69">
                  <c:v>-0.16468070109840482</c:v>
                </c:pt>
                <c:pt idx="70">
                  <c:v>-0.10099539621296572</c:v>
                </c:pt>
                <c:pt idx="71">
                  <c:v>-0.06539307525235927</c:v>
                </c:pt>
                <c:pt idx="72">
                  <c:v>-0.0442491626527044</c:v>
                </c:pt>
                <c:pt idx="73">
                  <c:v>-0.031051573459990323</c:v>
                </c:pt>
                <c:pt idx="74">
                  <c:v>-0.02246491805271944</c:v>
                </c:pt>
                <c:pt idx="75">
                  <c:v>-0.01667885377537459</c:v>
                </c:pt>
                <c:pt idx="76">
                  <c:v>-0.012661265085625928</c:v>
                </c:pt>
                <c:pt idx="77">
                  <c:v>-0.009798405044421088</c:v>
                </c:pt>
                <c:pt idx="78">
                  <c:v>-0.0077117648179410025</c:v>
                </c:pt>
                <c:pt idx="79">
                  <c:v>-0.006160367258416954</c:v>
                </c:pt>
                <c:pt idx="80">
                  <c:v>-0.004986440755601507</c:v>
                </c:pt>
                <c:pt idx="81">
                  <c:v>-0.004084095831785817</c:v>
                </c:pt>
                <c:pt idx="82">
                  <c:v>-0.0033806742867454886</c:v>
                </c:pt>
                <c:pt idx="83">
                  <c:v>-0.002825320669217035</c:v>
                </c:pt>
                <c:pt idx="84">
                  <c:v>-0.002381796635745559</c:v>
                </c:pt>
                <c:pt idx="85">
                  <c:v>-0.0020238570432411507</c:v>
                </c:pt>
                <c:pt idx="86">
                  <c:v>-0.0017322110943496227</c:v>
                </c:pt>
                <c:pt idx="87">
                  <c:v>-0.0014924866773071699</c:v>
                </c:pt>
                <c:pt idx="88">
                  <c:v>-0.0012938426007167436</c:v>
                </c:pt>
                <c:pt idx="89">
                  <c:v>-0.0011280071776127443</c:v>
                </c:pt>
                <c:pt idx="90">
                  <c:v>-0.000988602259894833</c:v>
                </c:pt>
                <c:pt idx="91">
                  <c:v>-0.0008706615117262118</c:v>
                </c:pt>
                <c:pt idx="92">
                  <c:v>-0.0007702825896558352</c:v>
                </c:pt>
                <c:pt idx="93">
                  <c:v>-0.0006843731098342687</c:v>
                </c:pt>
                <c:pt idx="94">
                  <c:v>-0.0006104631829657592</c:v>
                </c:pt>
                <c:pt idx="95">
                  <c:v>-0.0005465654248837382</c:v>
                </c:pt>
                <c:pt idx="96">
                  <c:v>-0.0004910695643047802</c:v>
                </c:pt>
                <c:pt idx="97">
                  <c:v>-0.00044266238546697423</c:v>
                </c:pt>
                <c:pt idx="98">
                  <c:v>-0.00040026636997936293</c:v>
                </c:pt>
                <c:pt idx="99">
                  <c:v>-0.00036299219937063754</c:v>
                </c:pt>
                <c:pt idx="100">
                  <c:v>-0.0003301019241916947</c:v>
                </c:pt>
                <c:pt idx="101">
                  <c:v>-0.0003009800348081626</c:v>
                </c:pt>
                <c:pt idx="102">
                  <c:v>-0.00027511057851370424</c:v>
                </c:pt>
                <c:pt idx="103">
                  <c:v>-0.0002520590933272615</c:v>
                </c:pt>
                <c:pt idx="104">
                  <c:v>-0.00023145810700953007</c:v>
                </c:pt>
                <c:pt idx="105">
                  <c:v>-0.00021299548825481907</c:v>
                </c:pt>
                <c:pt idx="106">
                  <c:v>-0.00019640508253360167</c:v>
                </c:pt>
                <c:pt idx="107">
                  <c:v>-0.00018145903595723212</c:v>
                </c:pt>
                <c:pt idx="108">
                  <c:v>-0.00016796160343801603</c:v>
                </c:pt>
                <c:pt idx="109">
                  <c:v>-0.00015574402641505003</c:v>
                </c:pt>
                <c:pt idx="110">
                  <c:v>-0.0001446603491785936</c:v>
                </c:pt>
                <c:pt idx="111">
                  <c:v>-0.0001345838900306262</c:v>
                </c:pt>
                <c:pt idx="112">
                  <c:v>-0.00012540441821329296</c:v>
                </c:pt>
              </c:numCache>
            </c:numRef>
          </c:yVal>
          <c:smooth val="0"/>
        </c:ser>
        <c:axId val="22616001"/>
        <c:axId val="2217418"/>
      </c:scatterChart>
      <c:valAx>
        <c:axId val="22616001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217418"/>
        <c:crosses val="autoZero"/>
        <c:crossBetween val="midCat"/>
        <c:dispUnits/>
      </c:val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1600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25"/>
          <c:w val="0.755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TOTAL FIELD ANOMALY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page'!$K$7:$K$119</c:f>
              <c:numCache>
                <c:ptCount val="113"/>
                <c:pt idx="0">
                  <c:v>2.64975824393332E-07</c:v>
                </c:pt>
                <c:pt idx="1">
                  <c:v>1.649947080295533E-06</c:v>
                </c:pt>
                <c:pt idx="2">
                  <c:v>3.271459718234837E-06</c:v>
                </c:pt>
                <c:pt idx="3">
                  <c:v>5.168374627828598E-06</c:v>
                </c:pt>
                <c:pt idx="4">
                  <c:v>7.386501238215715E-06</c:v>
                </c:pt>
                <c:pt idx="5">
                  <c:v>9.980001777876168E-06</c:v>
                </c:pt>
                <c:pt idx="6">
                  <c:v>1.3013137504458427E-05</c:v>
                </c:pt>
                <c:pt idx="7">
                  <c:v>1.6562298696953803E-05</c:v>
                </c:pt>
                <c:pt idx="8">
                  <c:v>2.071868220809847E-05</c:v>
                </c:pt>
                <c:pt idx="9">
                  <c:v>2.5591471057850868E-05</c:v>
                </c:pt>
                <c:pt idx="10">
                  <c:v>3.1311858037952334E-05</c:v>
                </c:pt>
                <c:pt idx="11">
                  <c:v>3.8038087950553745E-05</c:v>
                </c:pt>
                <c:pt idx="12">
                  <c:v>4.5961794967297465E-05</c:v>
                </c:pt>
                <c:pt idx="13">
                  <c:v>5.531602073460817E-05</c:v>
                </c:pt>
                <c:pt idx="14">
                  <c:v>6.638542254222557E-05</c:v>
                </c:pt>
                <c:pt idx="15">
                  <c:v>7.951937732286751E-05</c:v>
                </c:pt>
                <c:pt idx="16">
                  <c:v>9.514878911431879E-05</c:v>
                </c:pt>
                <c:pt idx="17">
                  <c:v>0.00011380796058801934</c:v>
                </c:pt>
                <c:pt idx="18">
                  <c:v>0.0001361631802865304</c:v>
                </c:pt>
                <c:pt idx="19">
                  <c:v>0.000163050222909078</c:v>
                </c:pt>
                <c:pt idx="20">
                  <c:v>0.00019552430603653193</c:v>
                </c:pt>
                <c:pt idx="21">
                  <c:v>0.00023492667969549075</c:v>
                </c:pt>
                <c:pt idx="22">
                  <c:v>0.00028297471726546064</c:v>
                </c:pt>
                <c:pt idx="23">
                  <c:v>0.0003418845371925272</c:v>
                </c:pt>
                <c:pt idx="24">
                  <c:v>0.00041453990706941113</c:v>
                </c:pt>
                <c:pt idx="25">
                  <c:v>0.0005047273516538553</c:v>
                </c:pt>
                <c:pt idx="26">
                  <c:v>0.0006174672598717734</c:v>
                </c:pt>
                <c:pt idx="27">
                  <c:v>0.0007594861381221563</c:v>
                </c:pt>
                <c:pt idx="28">
                  <c:v>0.000939899699005764</c:v>
                </c:pt>
                <c:pt idx="29">
                  <c:v>0.0011712152409018017</c:v>
                </c:pt>
                <c:pt idx="30">
                  <c:v>0.0014708270246046595</c:v>
                </c:pt>
                <c:pt idx="31">
                  <c:v>0.0018632862193044275</c:v>
                </c:pt>
                <c:pt idx="32">
                  <c:v>0.002383814069617074</c:v>
                </c:pt>
                <c:pt idx="33">
                  <c:v>0.003083855306613259</c:v>
                </c:pt>
                <c:pt idx="34">
                  <c:v>0.004040064442961011</c:v>
                </c:pt>
                <c:pt idx="35">
                  <c:v>0.0053692295114160515</c:v>
                </c:pt>
                <c:pt idx="36">
                  <c:v>0.007253784315253142</c:v>
                </c:pt>
                <c:pt idx="37">
                  <c:v>0.009986863093217835</c:v>
                </c:pt>
                <c:pt idx="38">
                  <c:v>0.01405484467977658</c:v>
                </c:pt>
                <c:pt idx="39">
                  <c:v>0.020295038193580694</c:v>
                </c:pt>
                <c:pt idx="40">
                  <c:v>0.03021172073931666</c:v>
                </c:pt>
                <c:pt idx="41">
                  <c:v>0.04664572630281327</c:v>
                </c:pt>
                <c:pt idx="42">
                  <c:v>0.07528821706364397</c:v>
                </c:pt>
                <c:pt idx="43">
                  <c:v>0.12837502076581586</c:v>
                </c:pt>
                <c:pt idx="44">
                  <c:v>0.23455973963427823</c:v>
                </c:pt>
                <c:pt idx="45">
                  <c:v>0.32729249179101316</c:v>
                </c:pt>
                <c:pt idx="46">
                  <c:v>0.4683007815183373</c:v>
                </c:pt>
                <c:pt idx="47">
                  <c:v>0.689531138043094</c:v>
                </c:pt>
                <c:pt idx="48">
                  <c:v>1.0489057312224759</c:v>
                </c:pt>
                <c:pt idx="49">
                  <c:v>1.6551595806522528</c:v>
                </c:pt>
                <c:pt idx="50">
                  <c:v>2.7183078034067876</c:v>
                </c:pt>
                <c:pt idx="51">
                  <c:v>4.6468499095062725</c:v>
                </c:pt>
                <c:pt idx="52">
                  <c:v>8.190185197563551</c:v>
                </c:pt>
                <c:pt idx="53">
                  <c:v>14.360649315516639</c:v>
                </c:pt>
                <c:pt idx="54">
                  <c:v>22.57631480112468</c:v>
                </c:pt>
                <c:pt idx="55">
                  <c:v>24.153124667398515</c:v>
                </c:pt>
                <c:pt idx="56">
                  <c:v>5.740959907787328</c:v>
                </c:pt>
                <c:pt idx="57">
                  <c:v>-15.672160265632556</c:v>
                </c:pt>
                <c:pt idx="58">
                  <c:v>-18.762910590659885</c:v>
                </c:pt>
                <c:pt idx="59">
                  <c:v>-13.127539860426623</c:v>
                </c:pt>
                <c:pt idx="60">
                  <c:v>-7.931868021194532</c:v>
                </c:pt>
                <c:pt idx="61">
                  <c:v>-4.69608590748976</c:v>
                </c:pt>
                <c:pt idx="62">
                  <c:v>-2.8449592529505026</c:v>
                </c:pt>
                <c:pt idx="63">
                  <c:v>-1.7862566819385393</c:v>
                </c:pt>
                <c:pt idx="64">
                  <c:v>-1.1641447972724563</c:v>
                </c:pt>
                <c:pt idx="65">
                  <c:v>-0.7856461743940599</c:v>
                </c:pt>
                <c:pt idx="66">
                  <c:v>-0.5471090524661122</c:v>
                </c:pt>
                <c:pt idx="67">
                  <c:v>-0.39172860056714853</c:v>
                </c:pt>
                <c:pt idx="68">
                  <c:v>-0.2874273730922141</c:v>
                </c:pt>
                <c:pt idx="69">
                  <c:v>-0.16468070109840482</c:v>
                </c:pt>
                <c:pt idx="70">
                  <c:v>-0.10099539621296572</c:v>
                </c:pt>
                <c:pt idx="71">
                  <c:v>-0.06539307525235927</c:v>
                </c:pt>
                <c:pt idx="72">
                  <c:v>-0.0442491626527044</c:v>
                </c:pt>
                <c:pt idx="73">
                  <c:v>-0.031051573459990323</c:v>
                </c:pt>
                <c:pt idx="74">
                  <c:v>-0.02246491805271944</c:v>
                </c:pt>
                <c:pt idx="75">
                  <c:v>-0.01667885377537459</c:v>
                </c:pt>
                <c:pt idx="76">
                  <c:v>-0.012661265085625928</c:v>
                </c:pt>
                <c:pt idx="77">
                  <c:v>-0.009798405044421088</c:v>
                </c:pt>
                <c:pt idx="78">
                  <c:v>-0.0077117648179410025</c:v>
                </c:pt>
                <c:pt idx="79">
                  <c:v>-0.006160367258416954</c:v>
                </c:pt>
                <c:pt idx="80">
                  <c:v>-0.004986440755601507</c:v>
                </c:pt>
                <c:pt idx="81">
                  <c:v>-0.004084095831785817</c:v>
                </c:pt>
                <c:pt idx="82">
                  <c:v>-0.0033806742867454886</c:v>
                </c:pt>
                <c:pt idx="83">
                  <c:v>-0.002825320669217035</c:v>
                </c:pt>
                <c:pt idx="84">
                  <c:v>-0.002381796635745559</c:v>
                </c:pt>
                <c:pt idx="85">
                  <c:v>-0.0020238570432411507</c:v>
                </c:pt>
                <c:pt idx="86">
                  <c:v>-0.0017322110943496227</c:v>
                </c:pt>
                <c:pt idx="87">
                  <c:v>-0.0014924866773071699</c:v>
                </c:pt>
                <c:pt idx="88">
                  <c:v>-0.0012938426007167436</c:v>
                </c:pt>
                <c:pt idx="89">
                  <c:v>-0.0011280071776127443</c:v>
                </c:pt>
                <c:pt idx="90">
                  <c:v>-0.000988602259894833</c:v>
                </c:pt>
                <c:pt idx="91">
                  <c:v>-0.0008706615117262118</c:v>
                </c:pt>
                <c:pt idx="92">
                  <c:v>-0.0007702825896558352</c:v>
                </c:pt>
                <c:pt idx="93">
                  <c:v>-0.0006843731098342687</c:v>
                </c:pt>
                <c:pt idx="94">
                  <c:v>-0.0006104631829657592</c:v>
                </c:pt>
                <c:pt idx="95">
                  <c:v>-0.0005465654248837382</c:v>
                </c:pt>
                <c:pt idx="96">
                  <c:v>-0.0004910695643047802</c:v>
                </c:pt>
                <c:pt idx="97">
                  <c:v>-0.00044266238546697423</c:v>
                </c:pt>
                <c:pt idx="98">
                  <c:v>-0.00040026636997936293</c:v>
                </c:pt>
                <c:pt idx="99">
                  <c:v>-0.00036299219937063754</c:v>
                </c:pt>
                <c:pt idx="100">
                  <c:v>-0.0003301019241916947</c:v>
                </c:pt>
                <c:pt idx="101">
                  <c:v>-0.0003009800348081626</c:v>
                </c:pt>
                <c:pt idx="102">
                  <c:v>-0.00027511057851370424</c:v>
                </c:pt>
                <c:pt idx="103">
                  <c:v>-0.0002520590933272615</c:v>
                </c:pt>
                <c:pt idx="104">
                  <c:v>-0.00023145810700953007</c:v>
                </c:pt>
                <c:pt idx="105">
                  <c:v>-0.00021299548825481907</c:v>
                </c:pt>
                <c:pt idx="106">
                  <c:v>-0.00019640508253360167</c:v>
                </c:pt>
                <c:pt idx="107">
                  <c:v>-0.00018145903595723212</c:v>
                </c:pt>
                <c:pt idx="108">
                  <c:v>-0.00016796160343801603</c:v>
                </c:pt>
                <c:pt idx="109">
                  <c:v>-0.00015574402641505003</c:v>
                </c:pt>
                <c:pt idx="110">
                  <c:v>-0.0001446603491785936</c:v>
                </c:pt>
                <c:pt idx="111">
                  <c:v>-0.0001345838900306262</c:v>
                </c:pt>
                <c:pt idx="112">
                  <c:v>-0.00012540441821329296</c:v>
                </c:pt>
              </c:numCache>
            </c:numRef>
          </c:yVal>
          <c:smooth val="0"/>
        </c:ser>
        <c:axId val="19956763"/>
        <c:axId val="45393140"/>
      </c:scatterChart>
      <c:valAx>
        <c:axId val="1995676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IN UNITS (SOUTH TO THE LEFT)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5393140"/>
        <c:crosses val="autoZero"/>
        <c:crossBetween val="midCat"/>
        <c:dispUnits/>
      </c:val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MAGNETIC ANOMALY IN 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25"/>
          <c:w val="0.755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FxMz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page'!$D$7:$D$119</c:f>
              <c:numCache>
                <c:ptCount val="113"/>
                <c:pt idx="0">
                  <c:v>0.0001851758026653221</c:v>
                </c:pt>
                <c:pt idx="1">
                  <c:v>0.00020074266197075562</c:v>
                </c:pt>
                <c:pt idx="2">
                  <c:v>0.00021797980257896217</c:v>
                </c:pt>
                <c:pt idx="3">
                  <c:v>0.0002371069147179505</c:v>
                </c:pt>
                <c:pt idx="4">
                  <c:v>0.0002583781416347025</c:v>
                </c:pt>
                <c:pt idx="5">
                  <c:v>0.00028208839338702684</c:v>
                </c:pt>
                <c:pt idx="6">
                  <c:v>0.0003085809922395013</c:v>
                </c:pt>
                <c:pt idx="7">
                  <c:v>0.0003382569690461546</c:v>
                </c:pt>
                <c:pt idx="8">
                  <c:v>0.000371586416294199</c:v>
                </c:pt>
                <c:pt idx="9">
                  <c:v>0.0004091224158356667</c:v>
                </c:pt>
                <c:pt idx="10">
                  <c:v>0.0004515182064891032</c:v>
                </c:pt>
                <c:pt idx="11">
                  <c:v>0.0004995484506330346</c:v>
                </c:pt>
                <c:pt idx="12">
                  <c:v>0.0005541357161786151</c:v>
                </c:pt>
                <c:pt idx="13">
                  <c:v>0.0006163836339130103</c:v>
                </c:pt>
                <c:pt idx="14">
                  <c:v>0.0006876186524186553</c:v>
                </c:pt>
                <c:pt idx="15">
                  <c:v>0.0007694429392321225</c:v>
                </c:pt>
                <c:pt idx="16">
                  <c:v>0.0008638018327164213</c:v>
                </c:pt>
                <c:pt idx="17">
                  <c:v>0.0009730704280325814</c:v>
                </c:pt>
                <c:pt idx="18">
                  <c:v>0.001100165518932904</c:v>
                </c:pt>
                <c:pt idx="19">
                  <c:v>0.0012486914151410352</c:v>
                </c:pt>
                <c:pt idx="20">
                  <c:v>0.0014231314103069273</c:v>
                </c:pt>
                <c:pt idx="21">
                  <c:v>0.0016291013348862728</c:v>
                </c:pt>
                <c:pt idx="22">
                  <c:v>0.0018736883716194606</c:v>
                </c:pt>
                <c:pt idx="23">
                  <c:v>0.002165908186113553</c:v>
                </c:pt>
                <c:pt idx="24">
                  <c:v>0.0025173280679772745</c:v>
                </c:pt>
                <c:pt idx="25">
                  <c:v>0.002942925783947352</c:v>
                </c:pt>
                <c:pt idx="26">
                  <c:v>0.0034622873931494484</c:v>
                </c:pt>
                <c:pt idx="27">
                  <c:v>0.004101299212826507</c:v>
                </c:pt>
                <c:pt idx="28">
                  <c:v>0.004894570871238174</c:v>
                </c:pt>
                <c:pt idx="29">
                  <c:v>0.005888957368115872</c:v>
                </c:pt>
                <c:pt idx="30">
                  <c:v>0.007148762024093304</c:v>
                </c:pt>
                <c:pt idx="31">
                  <c:v>0.008763559100086549</c:v>
                </c:pt>
                <c:pt idx="32">
                  <c:v>0.010860183928219901</c:v>
                </c:pt>
                <c:pt idx="33">
                  <c:v>0.013621504010159623</c:v>
                </c:pt>
                <c:pt idx="34">
                  <c:v>0.01731650064776383</c:v>
                </c:pt>
                <c:pt idx="35">
                  <c:v>0.022349741563019877</c:v>
                </c:pt>
                <c:pt idx="36">
                  <c:v>0.029345128932711545</c:v>
                </c:pt>
                <c:pt idx="37">
                  <c:v>0.03929233862587641</c:v>
                </c:pt>
                <c:pt idx="38">
                  <c:v>0.053812421524146364</c:v>
                </c:pt>
                <c:pt idx="39">
                  <c:v>0.0756600008054104</c:v>
                </c:pt>
                <c:pt idx="40">
                  <c:v>0.10971921319806836</c:v>
                </c:pt>
                <c:pt idx="41">
                  <c:v>0.1650908031323962</c:v>
                </c:pt>
                <c:pt idx="42">
                  <c:v>0.25975640003138173</c:v>
                </c:pt>
                <c:pt idx="43">
                  <c:v>0.4318215798681314</c:v>
                </c:pt>
                <c:pt idx="44">
                  <c:v>0.769154575612793</c:v>
                </c:pt>
                <c:pt idx="45">
                  <c:v>1.059486100033356</c:v>
                </c:pt>
                <c:pt idx="46">
                  <c:v>1.4962174451672463</c:v>
                </c:pt>
                <c:pt idx="47">
                  <c:v>2.1736879347598186</c:v>
                </c:pt>
                <c:pt idx="48">
                  <c:v>3.260947415553142</c:v>
                </c:pt>
                <c:pt idx="49">
                  <c:v>5.070946341460207</c:v>
                </c:pt>
                <c:pt idx="50">
                  <c:v>8.197490553877596</c:v>
                </c:pt>
                <c:pt idx="51">
                  <c:v>13.766821159973064</c:v>
                </c:pt>
                <c:pt idx="52">
                  <c:v>23.755869375904</c:v>
                </c:pt>
                <c:pt idx="53">
                  <c:v>40.50428319995071</c:v>
                </c:pt>
                <c:pt idx="54">
                  <c:v>60.91616773444368</c:v>
                </c:pt>
                <c:pt idx="55">
                  <c:v>58.689574238515085</c:v>
                </c:pt>
                <c:pt idx="56">
                  <c:v>0</c:v>
                </c:pt>
                <c:pt idx="57">
                  <c:v>-58.689574238515085</c:v>
                </c:pt>
                <c:pt idx="58">
                  <c:v>-60.91616773444368</c:v>
                </c:pt>
                <c:pt idx="59">
                  <c:v>-40.50428319995071</c:v>
                </c:pt>
                <c:pt idx="60">
                  <c:v>-23.755869375904</c:v>
                </c:pt>
                <c:pt idx="61">
                  <c:v>-13.766821159973064</c:v>
                </c:pt>
                <c:pt idx="62">
                  <c:v>-8.197490553877596</c:v>
                </c:pt>
                <c:pt idx="63">
                  <c:v>-5.070946341460207</c:v>
                </c:pt>
                <c:pt idx="64">
                  <c:v>-3.260947415553142</c:v>
                </c:pt>
                <c:pt idx="65">
                  <c:v>-2.1736879347598186</c:v>
                </c:pt>
                <c:pt idx="66">
                  <c:v>-1.4962174451672463</c:v>
                </c:pt>
                <c:pt idx="67">
                  <c:v>-1.059486100033356</c:v>
                </c:pt>
                <c:pt idx="68">
                  <c:v>-0.769154575612793</c:v>
                </c:pt>
                <c:pt idx="69">
                  <c:v>-0.4318215798681314</c:v>
                </c:pt>
                <c:pt idx="70">
                  <c:v>-0.25975640003138173</c:v>
                </c:pt>
                <c:pt idx="71">
                  <c:v>-0.1650908031323962</c:v>
                </c:pt>
                <c:pt idx="72">
                  <c:v>-0.10971921319806836</c:v>
                </c:pt>
                <c:pt idx="73">
                  <c:v>-0.0756600008054104</c:v>
                </c:pt>
                <c:pt idx="74">
                  <c:v>-0.053812421524146364</c:v>
                </c:pt>
                <c:pt idx="75">
                  <c:v>-0.03929233862587641</c:v>
                </c:pt>
                <c:pt idx="76">
                  <c:v>-0.029345128932711545</c:v>
                </c:pt>
                <c:pt idx="77">
                  <c:v>-0.022349741563019877</c:v>
                </c:pt>
                <c:pt idx="78">
                  <c:v>-0.01731650064776383</c:v>
                </c:pt>
                <c:pt idx="79">
                  <c:v>-0.013621504010159623</c:v>
                </c:pt>
                <c:pt idx="80">
                  <c:v>-0.010860183928219901</c:v>
                </c:pt>
                <c:pt idx="81">
                  <c:v>-0.008763559100086549</c:v>
                </c:pt>
                <c:pt idx="82">
                  <c:v>-0.007148762024093304</c:v>
                </c:pt>
                <c:pt idx="83">
                  <c:v>-0.005888957368115872</c:v>
                </c:pt>
                <c:pt idx="84">
                  <c:v>-0.004894570871238174</c:v>
                </c:pt>
                <c:pt idx="85">
                  <c:v>-0.004101299212826507</c:v>
                </c:pt>
                <c:pt idx="86">
                  <c:v>-0.0034622873931494484</c:v>
                </c:pt>
                <c:pt idx="87">
                  <c:v>-0.002942925783947352</c:v>
                </c:pt>
                <c:pt idx="88">
                  <c:v>-0.0025173280679772745</c:v>
                </c:pt>
                <c:pt idx="89">
                  <c:v>-0.002165908186113553</c:v>
                </c:pt>
                <c:pt idx="90">
                  <c:v>-0.0018736883716194606</c:v>
                </c:pt>
                <c:pt idx="91">
                  <c:v>-0.0016291013348862728</c:v>
                </c:pt>
                <c:pt idx="92">
                  <c:v>-0.0014231314103069273</c:v>
                </c:pt>
                <c:pt idx="93">
                  <c:v>-0.0012486914151410352</c:v>
                </c:pt>
                <c:pt idx="94">
                  <c:v>-0.001100165518932904</c:v>
                </c:pt>
                <c:pt idx="95">
                  <c:v>-0.0009730704280325814</c:v>
                </c:pt>
                <c:pt idx="96">
                  <c:v>-0.0008638018327164213</c:v>
                </c:pt>
                <c:pt idx="97">
                  <c:v>-0.0007694429392321225</c:v>
                </c:pt>
                <c:pt idx="98">
                  <c:v>-0.0006876186524186553</c:v>
                </c:pt>
                <c:pt idx="99">
                  <c:v>-0.0006163836339130103</c:v>
                </c:pt>
                <c:pt idx="100">
                  <c:v>-0.0005541357161786151</c:v>
                </c:pt>
                <c:pt idx="101">
                  <c:v>-0.0004995484506330346</c:v>
                </c:pt>
                <c:pt idx="102">
                  <c:v>-0.0004515182064891032</c:v>
                </c:pt>
                <c:pt idx="103">
                  <c:v>-0.0004091224158356667</c:v>
                </c:pt>
                <c:pt idx="104">
                  <c:v>-0.000371586416294199</c:v>
                </c:pt>
                <c:pt idx="105">
                  <c:v>-0.0003382569690461546</c:v>
                </c:pt>
                <c:pt idx="106">
                  <c:v>-0.0003085809922395013</c:v>
                </c:pt>
                <c:pt idx="107">
                  <c:v>-0.00028208839338702684</c:v>
                </c:pt>
                <c:pt idx="108">
                  <c:v>-0.0002583781416347025</c:v>
                </c:pt>
                <c:pt idx="109">
                  <c:v>-0.0002371069147179505</c:v>
                </c:pt>
                <c:pt idx="110">
                  <c:v>-0.00021797980257896217</c:v>
                </c:pt>
                <c:pt idx="111">
                  <c:v>-0.00020074266197075562</c:v>
                </c:pt>
                <c:pt idx="112">
                  <c:v>-0.0001851758026653221</c:v>
                </c:pt>
              </c:numCache>
            </c:numRef>
          </c:yVal>
          <c:smooth val="0"/>
        </c:ser>
        <c:ser>
          <c:idx val="1"/>
          <c:order val="1"/>
          <c:tx>
            <c:v>FzMz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page'!$E$7:$E$119</c:f>
              <c:numCache>
                <c:ptCount val="113"/>
                <c:pt idx="0">
                  <c:v>-8.678050996268758E-05</c:v>
                </c:pt>
                <c:pt idx="1">
                  <c:v>-9.218736982138846E-05</c:v>
                </c:pt>
                <c:pt idx="2">
                  <c:v>-9.805253443472684E-05</c:v>
                </c:pt>
                <c:pt idx="3">
                  <c:v>-0.00010442557057151572</c:v>
                </c:pt>
                <c:pt idx="4">
                  <c:v>-0.00011136261401544691</c:v>
                </c:pt>
                <c:pt idx="5">
                  <c:v>-0.000118927407165047</c:v>
                </c:pt>
                <c:pt idx="6">
                  <c:v>-0.00012719252806457464</c:v>
                </c:pt>
                <c:pt idx="7">
                  <c:v>-0.00013624085149156726</c:v>
                </c:pt>
                <c:pt idx="8">
                  <c:v>-0.00014616729252618893</c:v>
                </c:pt>
                <c:pt idx="9">
                  <c:v>-0.00015708089548803283</c:v>
                </c:pt>
                <c:pt idx="10">
                  <c:v>-0.00016910734705478033</c:v>
                </c:pt>
                <c:pt idx="11">
                  <c:v>-0.00018239201285301477</c:v>
                </c:pt>
                <c:pt idx="12">
                  <c:v>-0.0001971036232861666</c:v>
                </c:pt>
                <c:pt idx="13">
                  <c:v>-0.0002134387688045432</c:v>
                </c:pt>
                <c:pt idx="14">
                  <c:v>-0.00023162740991097892</c:v>
                </c:pt>
                <c:pt idx="15">
                  <c:v>-0.00025193966662181234</c:v>
                </c:pt>
                <c:pt idx="16">
                  <c:v>-0.0002746942309784477</c:v>
                </c:pt>
                <c:pt idx="17">
                  <c:v>-0.00030026885167202573</c:v>
                </c:pt>
                <c:pt idx="18">
                  <c:v>-0.00032911348196951163</c:v>
                </c:pt>
                <c:pt idx="19">
                  <c:v>-0.0003617668752331971</c:v>
                </c:pt>
                <c:pt idx="20">
                  <c:v>-0.0003988776769733501</c:v>
                </c:pt>
                <c:pt idx="21">
                  <c:v>-0.00044123142840614123</c:v>
                </c:pt>
                <c:pt idx="22">
                  <c:v>-0.0004897854076718208</c:v>
                </c:pt>
                <c:pt idx="23">
                  <c:v>-0.000545713956125637</c:v>
                </c:pt>
                <c:pt idx="24">
                  <c:v>-0.0006104679659251498</c:v>
                </c:pt>
                <c:pt idx="25">
                  <c:v>-0.0006858536897424722</c:v>
                </c:pt>
                <c:pt idx="26">
                  <c:v>-0.0007741382023415142</c:v>
                </c:pt>
                <c:pt idx="27">
                  <c:v>-0.0008781920543488481</c:v>
                </c:pt>
                <c:pt idx="28">
                  <c:v>-0.0010016844783434504</c:v>
                </c:pt>
                <c:pt idx="29">
                  <c:v>-0.001149353852529657</c:v>
                </c:pt>
                <c:pt idx="30">
                  <c:v>-0.0013273875025957287</c:v>
                </c:pt>
                <c:pt idx="31">
                  <c:v>-0.0015439628461481863</c:v>
                </c:pt>
                <c:pt idx="32">
                  <c:v>-0.0018100306547033163</c:v>
                </c:pt>
                <c:pt idx="33">
                  <c:v>-0.002140468318635964</c:v>
                </c:pt>
                <c:pt idx="34">
                  <c:v>-0.002555809808047302</c:v>
                </c:pt>
                <c:pt idx="35">
                  <c:v>-0.0030848939058816163</c:v>
                </c:pt>
                <c:pt idx="36">
                  <c:v>-0.0037690088468237824</c:v>
                </c:pt>
                <c:pt idx="37">
                  <c:v>-0.0046685371642879525</c:v>
                </c:pt>
                <c:pt idx="38">
                  <c:v>-0.005873891081861046</c:v>
                </c:pt>
                <c:pt idx="39">
                  <c:v>-0.007524020566649862</c:v>
                </c:pt>
                <c:pt idx="40">
                  <c:v>-0.009838671230437116</c:v>
                </c:pt>
                <c:pt idx="41">
                  <c:v>-0.0131762612828673</c:v>
                </c:pt>
                <c:pt idx="42">
                  <c:v>-0.018140265025665743</c:v>
                </c:pt>
                <c:pt idx="43">
                  <c:v>-0.025776070159801275</c:v>
                </c:pt>
                <c:pt idx="44">
                  <c:v>-0.03791607062879965</c:v>
                </c:pt>
                <c:pt idx="45">
                  <c:v>-0.046575786727885475</c:v>
                </c:pt>
                <c:pt idx="46">
                  <c:v>-0.057600859391415134</c:v>
                </c:pt>
                <c:pt idx="47">
                  <c:v>-0.07143575372450109</c:v>
                </c:pt>
                <c:pt idx="48">
                  <c:v>-0.08803027060765523</c:v>
                </c:pt>
                <c:pt idx="49">
                  <c:v>-0.10543215062727461</c:v>
                </c:pt>
                <c:pt idx="50">
                  <c:v>-0.11545761343489575</c:v>
                </c:pt>
                <c:pt idx="51">
                  <c:v>-0.09048614846930661</c:v>
                </c:pt>
                <c:pt idx="52">
                  <c:v>0.055764951586628995</c:v>
                </c:pt>
                <c:pt idx="53">
                  <c:v>0.570482861971137</c:v>
                </c:pt>
                <c:pt idx="54">
                  <c:v>2.0019397847000278</c:v>
                </c:pt>
                <c:pt idx="55">
                  <c:v>4.684144422792284</c:v>
                </c:pt>
                <c:pt idx="56">
                  <c:v>6.454276804007997</c:v>
                </c:pt>
                <c:pt idx="57">
                  <c:v>4.684144422792284</c:v>
                </c:pt>
                <c:pt idx="58">
                  <c:v>2.0019397847000278</c:v>
                </c:pt>
                <c:pt idx="59">
                  <c:v>0.570482861971137</c:v>
                </c:pt>
                <c:pt idx="60">
                  <c:v>0.055764951586628995</c:v>
                </c:pt>
                <c:pt idx="61">
                  <c:v>-0.09048614846930661</c:v>
                </c:pt>
                <c:pt idx="62">
                  <c:v>-0.11545761343489575</c:v>
                </c:pt>
                <c:pt idx="63">
                  <c:v>-0.10543215062727461</c:v>
                </c:pt>
                <c:pt idx="64">
                  <c:v>-0.08803027060765523</c:v>
                </c:pt>
                <c:pt idx="65">
                  <c:v>-0.07143575372450109</c:v>
                </c:pt>
                <c:pt idx="66">
                  <c:v>-0.057600859391415134</c:v>
                </c:pt>
                <c:pt idx="67">
                  <c:v>-0.046575786727885475</c:v>
                </c:pt>
                <c:pt idx="68">
                  <c:v>-0.03791607062879965</c:v>
                </c:pt>
                <c:pt idx="69">
                  <c:v>-0.025776070159801275</c:v>
                </c:pt>
                <c:pt idx="70">
                  <c:v>-0.018140265025665743</c:v>
                </c:pt>
                <c:pt idx="71">
                  <c:v>-0.0131762612828673</c:v>
                </c:pt>
                <c:pt idx="72">
                  <c:v>-0.009838671230437116</c:v>
                </c:pt>
                <c:pt idx="73">
                  <c:v>-0.007524020566649862</c:v>
                </c:pt>
                <c:pt idx="74">
                  <c:v>-0.005873891081861046</c:v>
                </c:pt>
                <c:pt idx="75">
                  <c:v>-0.0046685371642879525</c:v>
                </c:pt>
                <c:pt idx="76">
                  <c:v>-0.0037690088468237824</c:v>
                </c:pt>
                <c:pt idx="77">
                  <c:v>-0.0030848939058816163</c:v>
                </c:pt>
                <c:pt idx="78">
                  <c:v>-0.002555809808047302</c:v>
                </c:pt>
                <c:pt idx="79">
                  <c:v>-0.002140468318635964</c:v>
                </c:pt>
                <c:pt idx="80">
                  <c:v>-0.0018100306547033163</c:v>
                </c:pt>
                <c:pt idx="81">
                  <c:v>-0.0015439628461481863</c:v>
                </c:pt>
                <c:pt idx="82">
                  <c:v>-0.0013273875025957287</c:v>
                </c:pt>
                <c:pt idx="83">
                  <c:v>-0.001149353852529657</c:v>
                </c:pt>
                <c:pt idx="84">
                  <c:v>-0.0010016844783434504</c:v>
                </c:pt>
                <c:pt idx="85">
                  <c:v>-0.0008781920543488481</c:v>
                </c:pt>
                <c:pt idx="86">
                  <c:v>-0.0007741382023415142</c:v>
                </c:pt>
                <c:pt idx="87">
                  <c:v>-0.0006858536897424722</c:v>
                </c:pt>
                <c:pt idx="88">
                  <c:v>-0.0006104679659251498</c:v>
                </c:pt>
                <c:pt idx="89">
                  <c:v>-0.000545713956125637</c:v>
                </c:pt>
                <c:pt idx="90">
                  <c:v>-0.0004897854076718208</c:v>
                </c:pt>
                <c:pt idx="91">
                  <c:v>-0.00044123142840614123</c:v>
                </c:pt>
                <c:pt idx="92">
                  <c:v>-0.0003988776769733501</c:v>
                </c:pt>
                <c:pt idx="93">
                  <c:v>-0.0003617668752331971</c:v>
                </c:pt>
                <c:pt idx="94">
                  <c:v>-0.00032911348196951163</c:v>
                </c:pt>
                <c:pt idx="95">
                  <c:v>-0.00030026885167202573</c:v>
                </c:pt>
                <c:pt idx="96">
                  <c:v>-0.0002746942309784477</c:v>
                </c:pt>
                <c:pt idx="97">
                  <c:v>-0.00025193966662181234</c:v>
                </c:pt>
                <c:pt idx="98">
                  <c:v>-0.00023162740991097892</c:v>
                </c:pt>
                <c:pt idx="99">
                  <c:v>-0.0002134387688045432</c:v>
                </c:pt>
                <c:pt idx="100">
                  <c:v>-0.0001971036232861666</c:v>
                </c:pt>
                <c:pt idx="101">
                  <c:v>-0.00018239201285301477</c:v>
                </c:pt>
                <c:pt idx="102">
                  <c:v>-0.00016910734705478033</c:v>
                </c:pt>
                <c:pt idx="103">
                  <c:v>-0.00015708089548803283</c:v>
                </c:pt>
                <c:pt idx="104">
                  <c:v>-0.00014616729252618893</c:v>
                </c:pt>
                <c:pt idx="105">
                  <c:v>-0.00013624085149156726</c:v>
                </c:pt>
                <c:pt idx="106">
                  <c:v>-0.00012719252806457464</c:v>
                </c:pt>
                <c:pt idx="107">
                  <c:v>-0.000118927407165047</c:v>
                </c:pt>
                <c:pt idx="108">
                  <c:v>-0.00011136261401544691</c:v>
                </c:pt>
                <c:pt idx="109">
                  <c:v>-0.00010442557057151572</c:v>
                </c:pt>
                <c:pt idx="110">
                  <c:v>-9.805253443472684E-05</c:v>
                </c:pt>
                <c:pt idx="111">
                  <c:v>-9.218736982138846E-05</c:v>
                </c:pt>
                <c:pt idx="112">
                  <c:v>-8.678050996268758E-05</c:v>
                </c:pt>
              </c:numCache>
            </c:numRef>
          </c:yVal>
          <c:smooth val="0"/>
        </c:ser>
        <c:ser>
          <c:idx val="2"/>
          <c:order val="2"/>
          <c:tx>
            <c:v>FxMx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page'!$F$7:$F$119</c:f>
              <c:numCache>
                <c:ptCount val="113"/>
                <c:pt idx="0">
                  <c:v>5.9842675734057834E-05</c:v>
                </c:pt>
                <c:pt idx="1">
                  <c:v>6.357472065962258E-05</c:v>
                </c:pt>
                <c:pt idx="2">
                  <c:v>6.762349656584472E-05</c:v>
                </c:pt>
                <c:pt idx="3">
                  <c:v>7.202331117512233E-05</c:v>
                </c:pt>
                <c:pt idx="4">
                  <c:v>7.681302741194007E-05</c:v>
                </c:pt>
                <c:pt idx="5">
                  <c:v>8.203678450412041E-05</c:v>
                </c:pt>
                <c:pt idx="6">
                  <c:v>8.774485246799531E-05</c:v>
                </c:pt>
                <c:pt idx="7">
                  <c:v>9.399464836967538E-05</c:v>
                </c:pt>
                <c:pt idx="8">
                  <c:v>0.00010085194962693308</c:v>
                </c:pt>
                <c:pt idx="9">
                  <c:v>0.00010839234836217185</c:v>
                </c:pt>
                <c:pt idx="10">
                  <c:v>0.00011670300200744613</c:v>
                </c:pt>
                <c:pt idx="11">
                  <c:v>0.0001258847497615981</c:v>
                </c:pt>
                <c:pt idx="12">
                  <c:v>0.00013605468313678754</c:v>
                </c:pt>
                <c:pt idx="13">
                  <c:v>0.00014734928310374942</c:v>
                </c:pt>
                <c:pt idx="14">
                  <c:v>0.00015992826816099064</c:v>
                </c:pt>
                <c:pt idx="15">
                  <c:v>0.00017397933964189712</c:v>
                </c:pt>
                <c:pt idx="16">
                  <c:v>0.00018972406638541968</c:v>
                </c:pt>
                <c:pt idx="17">
                  <c:v>0.0002074252256412637</c:v>
                </c:pt>
                <c:pt idx="18">
                  <c:v>0.00022739601797890937</c:v>
                </c:pt>
                <c:pt idx="19">
                  <c:v>0.00025001171131639334</c:v>
                </c:pt>
                <c:pt idx="20">
                  <c:v>0.00027572445780628407</c:v>
                </c:pt>
                <c:pt idx="21">
                  <c:v>0.00030508228879057693</c:v>
                </c:pt>
                <c:pt idx="22">
                  <c:v>0.0003387536591161705</c:v>
                </c:pt>
                <c:pt idx="23">
                  <c:v>0.0003775594300664173</c:v>
                </c:pt>
                <c:pt idx="24">
                  <c:v>0.00042251492129003826</c:v>
                </c:pt>
                <c:pt idx="25">
                  <c:v>0.00047488573529338665</c:v>
                </c:pt>
                <c:pt idx="26">
                  <c:v>0.0005362626320455017</c:v>
                </c:pt>
                <c:pt idx="27">
                  <c:v>0.0006086630714758125</c:v>
                </c:pt>
                <c:pt idx="28">
                  <c:v>0.0006946705725071348</c:v>
                </c:pt>
                <c:pt idx="29">
                  <c:v>0.0007976284491078667</c:v>
                </c:pt>
                <c:pt idx="30">
                  <c:v>0.0009219129207570793</c:v>
                </c:pt>
                <c:pt idx="31">
                  <c:v>0.001073323991168229</c:v>
                </c:pt>
                <c:pt idx="32">
                  <c:v>0.0012596541875735244</c:v>
                </c:pt>
                <c:pt idx="33">
                  <c:v>0.0014915311654147474</c:v>
                </c:pt>
                <c:pt idx="34">
                  <c:v>0.0017836910359963756</c:v>
                </c:pt>
                <c:pt idx="35">
                  <c:v>0.002156945071601491</c:v>
                </c:pt>
                <c:pt idx="36">
                  <c:v>0.002641291627235868</c:v>
                </c:pt>
                <c:pt idx="37">
                  <c:v>0.0032809740217093</c:v>
                </c:pt>
                <c:pt idx="38">
                  <c:v>0.004142950772765557</c:v>
                </c:pt>
                <c:pt idx="39">
                  <c:v>0.0053315626486063715</c:v>
                </c:pt>
                <c:pt idx="40">
                  <c:v>0.007014898980445086</c:v>
                </c:pt>
                <c:pt idx="41">
                  <c:v>0.009474220369775332</c:v>
                </c:pt>
                <c:pt idx="42">
                  <c:v>0.013200990180029102</c:v>
                </c:pt>
                <c:pt idx="43">
                  <c:v>0.019097095904700236</c:v>
                </c:pt>
                <c:pt idx="44">
                  <c:v>0.02890871808950329</c:v>
                </c:pt>
                <c:pt idx="45">
                  <c:v>0.036278619117442706</c:v>
                </c:pt>
                <c:pt idx="46">
                  <c:v>0.046197697434107295</c:v>
                </c:pt>
                <c:pt idx="47">
                  <c:v>0.059736306274228324</c:v>
                </c:pt>
                <c:pt idx="48">
                  <c:v>0.07841389356725435</c:v>
                </c:pt>
                <c:pt idx="49">
                  <c:v>0.10422531839562094</c:v>
                </c:pt>
                <c:pt idx="50">
                  <c:v>0.13914335564555458</c:v>
                </c:pt>
                <c:pt idx="51">
                  <c:v>0.18249029443809078</c:v>
                </c:pt>
                <c:pt idx="52">
                  <c:v>0.22081624587793405</c:v>
                </c:pt>
                <c:pt idx="53">
                  <c:v>0.19643300228517918</c:v>
                </c:pt>
                <c:pt idx="54">
                  <c:v>-0.04923736771538475</c:v>
                </c:pt>
                <c:pt idx="55">
                  <c:v>-0.664127169754656</c:v>
                </c:pt>
                <c:pt idx="56">
                  <c:v>-1.1111928637174615</c:v>
                </c:pt>
                <c:pt idx="57">
                  <c:v>-0.664127169754656</c:v>
                </c:pt>
                <c:pt idx="58">
                  <c:v>-0.04923736771538475</c:v>
                </c:pt>
                <c:pt idx="59">
                  <c:v>0.19643300228517918</c:v>
                </c:pt>
                <c:pt idx="60">
                  <c:v>0.22081624587793405</c:v>
                </c:pt>
                <c:pt idx="61">
                  <c:v>0.18249029443809078</c:v>
                </c:pt>
                <c:pt idx="62">
                  <c:v>0.13914335564555458</c:v>
                </c:pt>
                <c:pt idx="63">
                  <c:v>0.10422531839562094</c:v>
                </c:pt>
                <c:pt idx="64">
                  <c:v>0.07841389356725435</c:v>
                </c:pt>
                <c:pt idx="65">
                  <c:v>0.059736306274228324</c:v>
                </c:pt>
                <c:pt idx="66">
                  <c:v>0.046197697434107295</c:v>
                </c:pt>
                <c:pt idx="67">
                  <c:v>0.036278619117442706</c:v>
                </c:pt>
                <c:pt idx="68">
                  <c:v>0.02890871808950329</c:v>
                </c:pt>
                <c:pt idx="69">
                  <c:v>0.019097095904700236</c:v>
                </c:pt>
                <c:pt idx="70">
                  <c:v>0.013200990180029102</c:v>
                </c:pt>
                <c:pt idx="71">
                  <c:v>0.009474220369775332</c:v>
                </c:pt>
                <c:pt idx="72">
                  <c:v>0.007014898980445086</c:v>
                </c:pt>
                <c:pt idx="73">
                  <c:v>0.0053315626486063715</c:v>
                </c:pt>
                <c:pt idx="74">
                  <c:v>0.004142950772765557</c:v>
                </c:pt>
                <c:pt idx="75">
                  <c:v>0.0032809740217093</c:v>
                </c:pt>
                <c:pt idx="76">
                  <c:v>0.002641291627235868</c:v>
                </c:pt>
                <c:pt idx="77">
                  <c:v>0.002156945071601491</c:v>
                </c:pt>
                <c:pt idx="78">
                  <c:v>0.0017836910359963756</c:v>
                </c:pt>
                <c:pt idx="79">
                  <c:v>0.0014915311654147474</c:v>
                </c:pt>
                <c:pt idx="80">
                  <c:v>0.0012596541875735244</c:v>
                </c:pt>
                <c:pt idx="81">
                  <c:v>0.001073323991168229</c:v>
                </c:pt>
                <c:pt idx="82">
                  <c:v>0.0009219129207570793</c:v>
                </c:pt>
                <c:pt idx="83">
                  <c:v>0.0007976284491078667</c:v>
                </c:pt>
                <c:pt idx="84">
                  <c:v>0.0006946705725071348</c:v>
                </c:pt>
                <c:pt idx="85">
                  <c:v>0.0006086630714758125</c:v>
                </c:pt>
                <c:pt idx="86">
                  <c:v>0.0005362626320455017</c:v>
                </c:pt>
                <c:pt idx="87">
                  <c:v>0.00047488573529338665</c:v>
                </c:pt>
                <c:pt idx="88">
                  <c:v>0.00042251492129003826</c:v>
                </c:pt>
                <c:pt idx="89">
                  <c:v>0.0003775594300664173</c:v>
                </c:pt>
                <c:pt idx="90">
                  <c:v>0.0003387536591161705</c:v>
                </c:pt>
                <c:pt idx="91">
                  <c:v>0.00030508228879057693</c:v>
                </c:pt>
                <c:pt idx="92">
                  <c:v>0.00027572445780628407</c:v>
                </c:pt>
                <c:pt idx="93">
                  <c:v>0.00025001171131639334</c:v>
                </c:pt>
                <c:pt idx="94">
                  <c:v>0.00022739601797890937</c:v>
                </c:pt>
                <c:pt idx="95">
                  <c:v>0.0002074252256412637</c:v>
                </c:pt>
                <c:pt idx="96">
                  <c:v>0.00018972406638541968</c:v>
                </c:pt>
                <c:pt idx="97">
                  <c:v>0.00017397933964189712</c:v>
                </c:pt>
                <c:pt idx="98">
                  <c:v>0.00015992826816099064</c:v>
                </c:pt>
                <c:pt idx="99">
                  <c:v>0.00014734928310374942</c:v>
                </c:pt>
                <c:pt idx="100">
                  <c:v>0.00013605468313678754</c:v>
                </c:pt>
                <c:pt idx="101">
                  <c:v>0.0001258847497615981</c:v>
                </c:pt>
                <c:pt idx="102">
                  <c:v>0.00011670300200744613</c:v>
                </c:pt>
                <c:pt idx="103">
                  <c:v>0.00010839234836217185</c:v>
                </c:pt>
                <c:pt idx="104">
                  <c:v>0.00010085194962693308</c:v>
                </c:pt>
                <c:pt idx="105">
                  <c:v>9.399464836967538E-05</c:v>
                </c:pt>
                <c:pt idx="106">
                  <c:v>8.774485246799531E-05</c:v>
                </c:pt>
                <c:pt idx="107">
                  <c:v>8.203678450412041E-05</c:v>
                </c:pt>
                <c:pt idx="108">
                  <c:v>7.681302741194007E-05</c:v>
                </c:pt>
                <c:pt idx="109">
                  <c:v>7.202331117512233E-05</c:v>
                </c:pt>
                <c:pt idx="110">
                  <c:v>6.762349656584472E-05</c:v>
                </c:pt>
                <c:pt idx="111">
                  <c:v>6.357472065962258E-05</c:v>
                </c:pt>
                <c:pt idx="112">
                  <c:v>5.9842675734057834E-05</c:v>
                </c:pt>
              </c:numCache>
            </c:numRef>
          </c:yVal>
          <c:smooth val="0"/>
        </c:ser>
        <c:ser>
          <c:idx val="3"/>
          <c:order val="3"/>
          <c:tx>
            <c:v>FzMx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page'!$G$7:$G$119</c:f>
              <c:numCache>
                <c:ptCount val="113"/>
                <c:pt idx="0">
                  <c:v>2.694132767778103E-06</c:v>
                </c:pt>
                <c:pt idx="1">
                  <c:v>2.9206158457100425E-06</c:v>
                </c:pt>
                <c:pt idx="2">
                  <c:v>3.1713999366492885E-06</c:v>
                </c:pt>
                <c:pt idx="3">
                  <c:v>3.4496813256045686E-06</c:v>
                </c:pt>
                <c:pt idx="4">
                  <c:v>3.759157556420968E-06</c:v>
                </c:pt>
                <c:pt idx="5">
                  <c:v>4.104119291479064E-06</c:v>
                </c:pt>
                <c:pt idx="6">
                  <c:v>4.4895615449739825E-06</c:v>
                </c:pt>
                <c:pt idx="7">
                  <c:v>4.921318936489802E-06</c:v>
                </c:pt>
                <c:pt idx="8">
                  <c:v>5.406230867046827E-06</c:v>
                </c:pt>
                <c:pt idx="9">
                  <c:v>5.952344154422416E-06</c:v>
                </c:pt>
                <c:pt idx="10">
                  <c:v>6.5691628055164735E-06</c:v>
                </c:pt>
                <c:pt idx="11">
                  <c:v>7.267957425169987E-06</c:v>
                </c:pt>
                <c:pt idx="12">
                  <c:v>8.062150503817262E-06</c:v>
                </c:pt>
                <c:pt idx="13">
                  <c:v>8.967798825468071E-06</c:v>
                </c:pt>
                <c:pt idx="14">
                  <c:v>1.0004200962286122E-05</c:v>
                </c:pt>
                <c:pt idx="15">
                  <c:v>1.1194666936410495E-05</c:v>
                </c:pt>
                <c:pt idx="16">
                  <c:v>1.2567499580893694E-05</c:v>
                </c:pt>
                <c:pt idx="17">
                  <c:v>1.4157254283685007E-05</c:v>
                </c:pt>
                <c:pt idx="18">
                  <c:v>1.6006367634834632E-05</c:v>
                </c:pt>
                <c:pt idx="19">
                  <c:v>1.8167278931442567E-05</c:v>
                </c:pt>
                <c:pt idx="20">
                  <c:v>2.0705215855290415E-05</c:v>
                </c:pt>
                <c:pt idx="21">
                  <c:v>2.370188342739711E-05</c:v>
                </c:pt>
                <c:pt idx="22">
                  <c:v>2.7260393452746278E-05</c:v>
                </c:pt>
                <c:pt idx="23">
                  <c:v>3.151191533784626E-05</c:v>
                </c:pt>
                <c:pt idx="24">
                  <c:v>3.66247422048042E-05</c:v>
                </c:pt>
                <c:pt idx="25">
                  <c:v>4.281678639191025E-05</c:v>
                </c:pt>
                <c:pt idx="26">
                  <c:v>5.037300653264987E-05</c:v>
                </c:pt>
                <c:pt idx="27">
                  <c:v>5.9670024056591615E-05</c:v>
                </c:pt>
                <c:pt idx="28">
                  <c:v>7.121137631706585E-05</c:v>
                </c:pt>
                <c:pt idx="29">
                  <c:v>8.56787592392082E-05</c:v>
                </c:pt>
                <c:pt idx="30">
                  <c:v>0.00010400772531261315</c:v>
                </c:pt>
                <c:pt idx="31">
                  <c:v>0.00012750149530376323</c:v>
                </c:pt>
                <c:pt idx="32">
                  <c:v>0.00015800540331932706</c:v>
                </c:pt>
                <c:pt idx="33">
                  <c:v>0.00019817999853100857</c:v>
                </c:pt>
                <c:pt idx="34">
                  <c:v>0.00025193870444676616</c:v>
                </c:pt>
                <c:pt idx="35">
                  <c:v>0.0003251675987338931</c:v>
                </c:pt>
                <c:pt idx="36">
                  <c:v>0.00042694386790470724</c:v>
                </c:pt>
                <c:pt idx="37">
                  <c:v>0.0005716663597021417</c:v>
                </c:pt>
                <c:pt idx="38">
                  <c:v>0.0007829198310738059</c:v>
                </c:pt>
                <c:pt idx="39">
                  <c:v>0.0011007814436121601</c:v>
                </c:pt>
                <c:pt idx="40">
                  <c:v>0.0015963107667258099</c:v>
                </c:pt>
                <c:pt idx="41">
                  <c:v>0.002401915023323324</c:v>
                </c:pt>
                <c:pt idx="42">
                  <c:v>0.0037792099123741367</c:v>
                </c:pt>
                <c:pt idx="43">
                  <c:v>0.006282595519561958</c:v>
                </c:pt>
                <c:pt idx="44">
                  <c:v>0.011190471518517401</c:v>
                </c:pt>
                <c:pt idx="45">
                  <c:v>0.015414520569213854</c:v>
                </c:pt>
                <c:pt idx="46">
                  <c:v>0.02176854852916051</c:v>
                </c:pt>
                <c:pt idx="47">
                  <c:v>0.03162510332165029</c:v>
                </c:pt>
                <c:pt idx="48">
                  <c:v>0.04744370030959926</c:v>
                </c:pt>
                <c:pt idx="49">
                  <c:v>0.07377747257218113</c:v>
                </c:pt>
                <c:pt idx="50">
                  <c:v>0.11926573341047535</c:v>
                </c:pt>
                <c:pt idx="51">
                  <c:v>0.20029422560278257</c:v>
                </c:pt>
                <c:pt idx="52">
                  <c:v>0.3456254283306793</c:v>
                </c:pt>
                <c:pt idx="53">
                  <c:v>0.5892990068555374</c:v>
                </c:pt>
                <c:pt idx="54">
                  <c:v>0.8862726188769262</c:v>
                </c:pt>
                <c:pt idx="55">
                  <c:v>0.8538777896845577</c:v>
                </c:pt>
                <c:pt idx="56">
                  <c:v>0</c:v>
                </c:pt>
                <c:pt idx="57">
                  <c:v>-0.8538777896845577</c:v>
                </c:pt>
                <c:pt idx="58">
                  <c:v>-0.8862726188769262</c:v>
                </c:pt>
                <c:pt idx="59">
                  <c:v>-0.5892990068555374</c:v>
                </c:pt>
                <c:pt idx="60">
                  <c:v>-0.3456254283306793</c:v>
                </c:pt>
                <c:pt idx="61">
                  <c:v>-0.20029422560278257</c:v>
                </c:pt>
                <c:pt idx="62">
                  <c:v>-0.11926573341047535</c:v>
                </c:pt>
                <c:pt idx="63">
                  <c:v>-0.07377747257218113</c:v>
                </c:pt>
                <c:pt idx="64">
                  <c:v>-0.04744370030959926</c:v>
                </c:pt>
                <c:pt idx="65">
                  <c:v>-0.03162510332165029</c:v>
                </c:pt>
                <c:pt idx="66">
                  <c:v>-0.02176854852916051</c:v>
                </c:pt>
                <c:pt idx="67">
                  <c:v>-0.015414520569213854</c:v>
                </c:pt>
                <c:pt idx="68">
                  <c:v>-0.011190471518517401</c:v>
                </c:pt>
                <c:pt idx="69">
                  <c:v>-0.006282595519561958</c:v>
                </c:pt>
                <c:pt idx="70">
                  <c:v>-0.0037792099123741367</c:v>
                </c:pt>
                <c:pt idx="71">
                  <c:v>-0.002401915023323324</c:v>
                </c:pt>
                <c:pt idx="72">
                  <c:v>-0.0015963107667258099</c:v>
                </c:pt>
                <c:pt idx="73">
                  <c:v>-0.0011007814436121601</c:v>
                </c:pt>
                <c:pt idx="74">
                  <c:v>-0.0007829198310738059</c:v>
                </c:pt>
                <c:pt idx="75">
                  <c:v>-0.0005716663597021417</c:v>
                </c:pt>
                <c:pt idx="76">
                  <c:v>-0.00042694386790470724</c:v>
                </c:pt>
                <c:pt idx="77">
                  <c:v>-0.0003251675987338931</c:v>
                </c:pt>
                <c:pt idx="78">
                  <c:v>-0.00025193870444676616</c:v>
                </c:pt>
                <c:pt idx="79">
                  <c:v>-0.00019817999853100857</c:v>
                </c:pt>
                <c:pt idx="80">
                  <c:v>-0.00015800540331932706</c:v>
                </c:pt>
                <c:pt idx="81">
                  <c:v>-0.00012750149530376323</c:v>
                </c:pt>
                <c:pt idx="82">
                  <c:v>-0.00010400772531261315</c:v>
                </c:pt>
                <c:pt idx="83">
                  <c:v>-8.56787592392082E-05</c:v>
                </c:pt>
                <c:pt idx="84">
                  <c:v>-7.121137631706585E-05</c:v>
                </c:pt>
                <c:pt idx="85">
                  <c:v>-5.9670024056591615E-05</c:v>
                </c:pt>
                <c:pt idx="86">
                  <c:v>-5.037300653264987E-05</c:v>
                </c:pt>
                <c:pt idx="87">
                  <c:v>-4.281678639191025E-05</c:v>
                </c:pt>
                <c:pt idx="88">
                  <c:v>-3.66247422048042E-05</c:v>
                </c:pt>
                <c:pt idx="89">
                  <c:v>-3.151191533784626E-05</c:v>
                </c:pt>
                <c:pt idx="90">
                  <c:v>-2.7260393452746278E-05</c:v>
                </c:pt>
                <c:pt idx="91">
                  <c:v>-2.370188342739711E-05</c:v>
                </c:pt>
                <c:pt idx="92">
                  <c:v>-2.0705215855290415E-05</c:v>
                </c:pt>
                <c:pt idx="93">
                  <c:v>-1.8167278931442567E-05</c:v>
                </c:pt>
                <c:pt idx="94">
                  <c:v>-1.6006367634834632E-05</c:v>
                </c:pt>
                <c:pt idx="95">
                  <c:v>-1.4157254283685007E-05</c:v>
                </c:pt>
                <c:pt idx="96">
                  <c:v>-1.2567499580893694E-05</c:v>
                </c:pt>
                <c:pt idx="97">
                  <c:v>-1.1194666936410495E-05</c:v>
                </c:pt>
                <c:pt idx="98">
                  <c:v>-1.0004200962286122E-05</c:v>
                </c:pt>
                <c:pt idx="99">
                  <c:v>-8.967798825468071E-06</c:v>
                </c:pt>
                <c:pt idx="100">
                  <c:v>-8.062150503817262E-06</c:v>
                </c:pt>
                <c:pt idx="101">
                  <c:v>-7.267957425169987E-06</c:v>
                </c:pt>
                <c:pt idx="102">
                  <c:v>-6.5691628055164735E-06</c:v>
                </c:pt>
                <c:pt idx="103">
                  <c:v>-5.952344154422416E-06</c:v>
                </c:pt>
                <c:pt idx="104">
                  <c:v>-5.406230867046827E-06</c:v>
                </c:pt>
                <c:pt idx="105">
                  <c:v>-4.921318936489802E-06</c:v>
                </c:pt>
                <c:pt idx="106">
                  <c:v>-4.4895615449739825E-06</c:v>
                </c:pt>
                <c:pt idx="107">
                  <c:v>-4.104119291479064E-06</c:v>
                </c:pt>
                <c:pt idx="108">
                  <c:v>-3.759157556420968E-06</c:v>
                </c:pt>
                <c:pt idx="109">
                  <c:v>-3.4496813256045686E-06</c:v>
                </c:pt>
                <c:pt idx="110">
                  <c:v>-3.1713999366492885E-06</c:v>
                </c:pt>
                <c:pt idx="111">
                  <c:v>-2.9206158457100425E-06</c:v>
                </c:pt>
                <c:pt idx="112">
                  <c:v>-2.694132767778103E-06</c:v>
                </c:pt>
              </c:numCache>
            </c:numRef>
          </c:yVal>
          <c:smooth val="0"/>
        </c:ser>
        <c:ser>
          <c:idx val="4"/>
          <c:order val="4"/>
          <c:tx>
            <c:v>TOTAL FIELD ANOMALY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page'!$K$7:$K$119</c:f>
              <c:numCache>
                <c:ptCount val="113"/>
                <c:pt idx="0">
                  <c:v>2.64975824393332E-07</c:v>
                </c:pt>
                <c:pt idx="1">
                  <c:v>1.649947080295533E-06</c:v>
                </c:pt>
                <c:pt idx="2">
                  <c:v>3.271459718234837E-06</c:v>
                </c:pt>
                <c:pt idx="3">
                  <c:v>5.168374627828598E-06</c:v>
                </c:pt>
                <c:pt idx="4">
                  <c:v>7.386501238215715E-06</c:v>
                </c:pt>
                <c:pt idx="5">
                  <c:v>9.980001777876168E-06</c:v>
                </c:pt>
                <c:pt idx="6">
                  <c:v>1.3013137504458427E-05</c:v>
                </c:pt>
                <c:pt idx="7">
                  <c:v>1.6562298696953803E-05</c:v>
                </c:pt>
                <c:pt idx="8">
                  <c:v>2.071868220809847E-05</c:v>
                </c:pt>
                <c:pt idx="9">
                  <c:v>2.5591471057850868E-05</c:v>
                </c:pt>
                <c:pt idx="10">
                  <c:v>3.1311858037952334E-05</c:v>
                </c:pt>
                <c:pt idx="11">
                  <c:v>3.8038087950553745E-05</c:v>
                </c:pt>
                <c:pt idx="12">
                  <c:v>4.5961794967297465E-05</c:v>
                </c:pt>
                <c:pt idx="13">
                  <c:v>5.531602073460817E-05</c:v>
                </c:pt>
                <c:pt idx="14">
                  <c:v>6.638542254222557E-05</c:v>
                </c:pt>
                <c:pt idx="15">
                  <c:v>7.951937732286751E-05</c:v>
                </c:pt>
                <c:pt idx="16">
                  <c:v>9.514878911431879E-05</c:v>
                </c:pt>
                <c:pt idx="17">
                  <c:v>0.00011380796058801934</c:v>
                </c:pt>
                <c:pt idx="18">
                  <c:v>0.0001361631802865304</c:v>
                </c:pt>
                <c:pt idx="19">
                  <c:v>0.000163050222909078</c:v>
                </c:pt>
                <c:pt idx="20">
                  <c:v>0.00019552430603653193</c:v>
                </c:pt>
                <c:pt idx="21">
                  <c:v>0.00023492667969549075</c:v>
                </c:pt>
                <c:pt idx="22">
                  <c:v>0.00028297471726546064</c:v>
                </c:pt>
                <c:pt idx="23">
                  <c:v>0.0003418845371925272</c:v>
                </c:pt>
                <c:pt idx="24">
                  <c:v>0.00041453990706941113</c:v>
                </c:pt>
                <c:pt idx="25">
                  <c:v>0.0005047273516538553</c:v>
                </c:pt>
                <c:pt idx="26">
                  <c:v>0.0006174672598717734</c:v>
                </c:pt>
                <c:pt idx="27">
                  <c:v>0.0007594861381221563</c:v>
                </c:pt>
                <c:pt idx="28">
                  <c:v>0.000939899699005764</c:v>
                </c:pt>
                <c:pt idx="29">
                  <c:v>0.0011712152409018017</c:v>
                </c:pt>
                <c:pt idx="30">
                  <c:v>0.0014708270246046595</c:v>
                </c:pt>
                <c:pt idx="31">
                  <c:v>0.0018632862193044275</c:v>
                </c:pt>
                <c:pt idx="32">
                  <c:v>0.002383814069617074</c:v>
                </c:pt>
                <c:pt idx="33">
                  <c:v>0.003083855306613259</c:v>
                </c:pt>
                <c:pt idx="34">
                  <c:v>0.004040064442961011</c:v>
                </c:pt>
                <c:pt idx="35">
                  <c:v>0.0053692295114160515</c:v>
                </c:pt>
                <c:pt idx="36">
                  <c:v>0.007253784315253142</c:v>
                </c:pt>
                <c:pt idx="37">
                  <c:v>0.009986863093217835</c:v>
                </c:pt>
                <c:pt idx="38">
                  <c:v>0.01405484467977658</c:v>
                </c:pt>
                <c:pt idx="39">
                  <c:v>0.020295038193580694</c:v>
                </c:pt>
                <c:pt idx="40">
                  <c:v>0.03021172073931666</c:v>
                </c:pt>
                <c:pt idx="41">
                  <c:v>0.04664572630281327</c:v>
                </c:pt>
                <c:pt idx="42">
                  <c:v>0.07528821706364397</c:v>
                </c:pt>
                <c:pt idx="43">
                  <c:v>0.12837502076581586</c:v>
                </c:pt>
                <c:pt idx="44">
                  <c:v>0.23455973963427823</c:v>
                </c:pt>
                <c:pt idx="45">
                  <c:v>0.32729249179101316</c:v>
                </c:pt>
                <c:pt idx="46">
                  <c:v>0.4683007815183373</c:v>
                </c:pt>
                <c:pt idx="47">
                  <c:v>0.689531138043094</c:v>
                </c:pt>
                <c:pt idx="48">
                  <c:v>1.0489057312224759</c:v>
                </c:pt>
                <c:pt idx="49">
                  <c:v>1.6551595806522528</c:v>
                </c:pt>
                <c:pt idx="50">
                  <c:v>2.7183078034067876</c:v>
                </c:pt>
                <c:pt idx="51">
                  <c:v>4.6468499095062725</c:v>
                </c:pt>
                <c:pt idx="52">
                  <c:v>8.190185197563551</c:v>
                </c:pt>
                <c:pt idx="53">
                  <c:v>14.360649315516639</c:v>
                </c:pt>
                <c:pt idx="54">
                  <c:v>22.57631480112468</c:v>
                </c:pt>
                <c:pt idx="55">
                  <c:v>24.153124667398515</c:v>
                </c:pt>
                <c:pt idx="56">
                  <c:v>5.740959907787328</c:v>
                </c:pt>
                <c:pt idx="57">
                  <c:v>-15.672160265632556</c:v>
                </c:pt>
                <c:pt idx="58">
                  <c:v>-18.762910590659885</c:v>
                </c:pt>
                <c:pt idx="59">
                  <c:v>-13.127539860426623</c:v>
                </c:pt>
                <c:pt idx="60">
                  <c:v>-7.931868021194532</c:v>
                </c:pt>
                <c:pt idx="61">
                  <c:v>-4.69608590748976</c:v>
                </c:pt>
                <c:pt idx="62">
                  <c:v>-2.8449592529505026</c:v>
                </c:pt>
                <c:pt idx="63">
                  <c:v>-1.7862566819385393</c:v>
                </c:pt>
                <c:pt idx="64">
                  <c:v>-1.1641447972724563</c:v>
                </c:pt>
                <c:pt idx="65">
                  <c:v>-0.7856461743940599</c:v>
                </c:pt>
                <c:pt idx="66">
                  <c:v>-0.5471090524661122</c:v>
                </c:pt>
                <c:pt idx="67">
                  <c:v>-0.39172860056714853</c:v>
                </c:pt>
                <c:pt idx="68">
                  <c:v>-0.2874273730922141</c:v>
                </c:pt>
                <c:pt idx="69">
                  <c:v>-0.16468070109840482</c:v>
                </c:pt>
                <c:pt idx="70">
                  <c:v>-0.10099539621296572</c:v>
                </c:pt>
                <c:pt idx="71">
                  <c:v>-0.06539307525235927</c:v>
                </c:pt>
                <c:pt idx="72">
                  <c:v>-0.0442491626527044</c:v>
                </c:pt>
                <c:pt idx="73">
                  <c:v>-0.031051573459990323</c:v>
                </c:pt>
                <c:pt idx="74">
                  <c:v>-0.02246491805271944</c:v>
                </c:pt>
                <c:pt idx="75">
                  <c:v>-0.01667885377537459</c:v>
                </c:pt>
                <c:pt idx="76">
                  <c:v>-0.012661265085625928</c:v>
                </c:pt>
                <c:pt idx="77">
                  <c:v>-0.009798405044421088</c:v>
                </c:pt>
                <c:pt idx="78">
                  <c:v>-0.0077117648179410025</c:v>
                </c:pt>
                <c:pt idx="79">
                  <c:v>-0.006160367258416954</c:v>
                </c:pt>
                <c:pt idx="80">
                  <c:v>-0.004986440755601507</c:v>
                </c:pt>
                <c:pt idx="81">
                  <c:v>-0.004084095831785817</c:v>
                </c:pt>
                <c:pt idx="82">
                  <c:v>-0.0033806742867454886</c:v>
                </c:pt>
                <c:pt idx="83">
                  <c:v>-0.002825320669217035</c:v>
                </c:pt>
                <c:pt idx="84">
                  <c:v>-0.002381796635745559</c:v>
                </c:pt>
                <c:pt idx="85">
                  <c:v>-0.0020238570432411507</c:v>
                </c:pt>
                <c:pt idx="86">
                  <c:v>-0.0017322110943496227</c:v>
                </c:pt>
                <c:pt idx="87">
                  <c:v>-0.0014924866773071699</c:v>
                </c:pt>
                <c:pt idx="88">
                  <c:v>-0.0012938426007167436</c:v>
                </c:pt>
                <c:pt idx="89">
                  <c:v>-0.0011280071776127443</c:v>
                </c:pt>
                <c:pt idx="90">
                  <c:v>-0.000988602259894833</c:v>
                </c:pt>
                <c:pt idx="91">
                  <c:v>-0.0008706615117262118</c:v>
                </c:pt>
                <c:pt idx="92">
                  <c:v>-0.0007702825896558352</c:v>
                </c:pt>
                <c:pt idx="93">
                  <c:v>-0.0006843731098342687</c:v>
                </c:pt>
                <c:pt idx="94">
                  <c:v>-0.0006104631829657592</c:v>
                </c:pt>
                <c:pt idx="95">
                  <c:v>-0.0005465654248837382</c:v>
                </c:pt>
                <c:pt idx="96">
                  <c:v>-0.0004910695643047802</c:v>
                </c:pt>
                <c:pt idx="97">
                  <c:v>-0.00044266238546697423</c:v>
                </c:pt>
                <c:pt idx="98">
                  <c:v>-0.00040026636997936293</c:v>
                </c:pt>
                <c:pt idx="99">
                  <c:v>-0.00036299219937063754</c:v>
                </c:pt>
                <c:pt idx="100">
                  <c:v>-0.0003301019241916947</c:v>
                </c:pt>
                <c:pt idx="101">
                  <c:v>-0.0003009800348081626</c:v>
                </c:pt>
                <c:pt idx="102">
                  <c:v>-0.00027511057851370424</c:v>
                </c:pt>
                <c:pt idx="103">
                  <c:v>-0.0002520590933272615</c:v>
                </c:pt>
                <c:pt idx="104">
                  <c:v>-0.00023145810700953007</c:v>
                </c:pt>
                <c:pt idx="105">
                  <c:v>-0.00021299548825481907</c:v>
                </c:pt>
                <c:pt idx="106">
                  <c:v>-0.00019640508253360167</c:v>
                </c:pt>
                <c:pt idx="107">
                  <c:v>-0.00018145903595723212</c:v>
                </c:pt>
                <c:pt idx="108">
                  <c:v>-0.00016796160343801603</c:v>
                </c:pt>
                <c:pt idx="109">
                  <c:v>-0.00015574402641505003</c:v>
                </c:pt>
                <c:pt idx="110">
                  <c:v>-0.0001446603491785936</c:v>
                </c:pt>
                <c:pt idx="111">
                  <c:v>-0.0001345838900306262</c:v>
                </c:pt>
                <c:pt idx="112">
                  <c:v>-0.00012540441821329296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IN UNITS (SOUTH TO THE LEFT)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2965694"/>
        <c:crosses val="autoZero"/>
        <c:crossBetween val="midCat"/>
        <c:dispUnits/>
      </c:val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MAGNETIC ANOMALY IN 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25"/>
          <c:w val="0.9555"/>
          <c:h val="0.840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page'!$K$7:$K$119</c:f>
              <c:numCache>
                <c:ptCount val="113"/>
                <c:pt idx="0">
                  <c:v>2.64975824393332E-07</c:v>
                </c:pt>
                <c:pt idx="1">
                  <c:v>1.649947080295533E-06</c:v>
                </c:pt>
                <c:pt idx="2">
                  <c:v>3.271459718234837E-06</c:v>
                </c:pt>
                <c:pt idx="3">
                  <c:v>5.168374627828598E-06</c:v>
                </c:pt>
                <c:pt idx="4">
                  <c:v>7.386501238215715E-06</c:v>
                </c:pt>
                <c:pt idx="5">
                  <c:v>9.980001777876168E-06</c:v>
                </c:pt>
                <c:pt idx="6">
                  <c:v>1.3013137504458427E-05</c:v>
                </c:pt>
                <c:pt idx="7">
                  <c:v>1.6562298696953803E-05</c:v>
                </c:pt>
                <c:pt idx="8">
                  <c:v>2.071868220809847E-05</c:v>
                </c:pt>
                <c:pt idx="9">
                  <c:v>2.5591471057850868E-05</c:v>
                </c:pt>
                <c:pt idx="10">
                  <c:v>3.1311858037952334E-05</c:v>
                </c:pt>
                <c:pt idx="11">
                  <c:v>3.8038087950553745E-05</c:v>
                </c:pt>
                <c:pt idx="12">
                  <c:v>4.5961794967297465E-05</c:v>
                </c:pt>
                <c:pt idx="13">
                  <c:v>5.531602073460817E-05</c:v>
                </c:pt>
                <c:pt idx="14">
                  <c:v>6.638542254222557E-05</c:v>
                </c:pt>
                <c:pt idx="15">
                  <c:v>7.951937732286751E-05</c:v>
                </c:pt>
                <c:pt idx="16">
                  <c:v>9.514878911431879E-05</c:v>
                </c:pt>
                <c:pt idx="17">
                  <c:v>0.00011380796058801934</c:v>
                </c:pt>
                <c:pt idx="18">
                  <c:v>0.0001361631802865304</c:v>
                </c:pt>
                <c:pt idx="19">
                  <c:v>0.000163050222909078</c:v>
                </c:pt>
                <c:pt idx="20">
                  <c:v>0.00019552430603653193</c:v>
                </c:pt>
                <c:pt idx="21">
                  <c:v>0.00023492667969549075</c:v>
                </c:pt>
                <c:pt idx="22">
                  <c:v>0.00028297471726546064</c:v>
                </c:pt>
                <c:pt idx="23">
                  <c:v>0.0003418845371925272</c:v>
                </c:pt>
                <c:pt idx="24">
                  <c:v>0.00041453990706941113</c:v>
                </c:pt>
                <c:pt idx="25">
                  <c:v>0.0005047273516538553</c:v>
                </c:pt>
                <c:pt idx="26">
                  <c:v>0.0006174672598717734</c:v>
                </c:pt>
                <c:pt idx="27">
                  <c:v>0.0007594861381221563</c:v>
                </c:pt>
                <c:pt idx="28">
                  <c:v>0.000939899699005764</c:v>
                </c:pt>
                <c:pt idx="29">
                  <c:v>0.0011712152409018017</c:v>
                </c:pt>
                <c:pt idx="30">
                  <c:v>0.0014708270246046595</c:v>
                </c:pt>
                <c:pt idx="31">
                  <c:v>0.0018632862193044275</c:v>
                </c:pt>
                <c:pt idx="32">
                  <c:v>0.002383814069617074</c:v>
                </c:pt>
                <c:pt idx="33">
                  <c:v>0.003083855306613259</c:v>
                </c:pt>
                <c:pt idx="34">
                  <c:v>0.004040064442961011</c:v>
                </c:pt>
                <c:pt idx="35">
                  <c:v>0.0053692295114160515</c:v>
                </c:pt>
                <c:pt idx="36">
                  <c:v>0.007253784315253142</c:v>
                </c:pt>
                <c:pt idx="37">
                  <c:v>0.009986863093217835</c:v>
                </c:pt>
                <c:pt idx="38">
                  <c:v>0.01405484467977658</c:v>
                </c:pt>
                <c:pt idx="39">
                  <c:v>0.020295038193580694</c:v>
                </c:pt>
                <c:pt idx="40">
                  <c:v>0.03021172073931666</c:v>
                </c:pt>
                <c:pt idx="41">
                  <c:v>0.04664572630281327</c:v>
                </c:pt>
                <c:pt idx="42">
                  <c:v>0.07528821706364397</c:v>
                </c:pt>
                <c:pt idx="43">
                  <c:v>0.12837502076581586</c:v>
                </c:pt>
                <c:pt idx="44">
                  <c:v>0.23455973963427823</c:v>
                </c:pt>
                <c:pt idx="45">
                  <c:v>0.32729249179101316</c:v>
                </c:pt>
                <c:pt idx="46">
                  <c:v>0.4683007815183373</c:v>
                </c:pt>
                <c:pt idx="47">
                  <c:v>0.689531138043094</c:v>
                </c:pt>
                <c:pt idx="48">
                  <c:v>1.0489057312224759</c:v>
                </c:pt>
                <c:pt idx="49">
                  <c:v>1.6551595806522528</c:v>
                </c:pt>
                <c:pt idx="50">
                  <c:v>2.7183078034067876</c:v>
                </c:pt>
                <c:pt idx="51">
                  <c:v>4.6468499095062725</c:v>
                </c:pt>
                <c:pt idx="52">
                  <c:v>8.190185197563551</c:v>
                </c:pt>
                <c:pt idx="53">
                  <c:v>14.360649315516639</c:v>
                </c:pt>
                <c:pt idx="54">
                  <c:v>22.57631480112468</c:v>
                </c:pt>
                <c:pt idx="55">
                  <c:v>24.153124667398515</c:v>
                </c:pt>
                <c:pt idx="56">
                  <c:v>5.740959907787328</c:v>
                </c:pt>
                <c:pt idx="57">
                  <c:v>-15.672160265632556</c:v>
                </c:pt>
                <c:pt idx="58">
                  <c:v>-18.762910590659885</c:v>
                </c:pt>
                <c:pt idx="59">
                  <c:v>-13.127539860426623</c:v>
                </c:pt>
                <c:pt idx="60">
                  <c:v>-7.931868021194532</c:v>
                </c:pt>
                <c:pt idx="61">
                  <c:v>-4.69608590748976</c:v>
                </c:pt>
                <c:pt idx="62">
                  <c:v>-2.8449592529505026</c:v>
                </c:pt>
                <c:pt idx="63">
                  <c:v>-1.7862566819385393</c:v>
                </c:pt>
                <c:pt idx="64">
                  <c:v>-1.1641447972724563</c:v>
                </c:pt>
                <c:pt idx="65">
                  <c:v>-0.7856461743940599</c:v>
                </c:pt>
                <c:pt idx="66">
                  <c:v>-0.5471090524661122</c:v>
                </c:pt>
                <c:pt idx="67">
                  <c:v>-0.39172860056714853</c:v>
                </c:pt>
                <c:pt idx="68">
                  <c:v>-0.2874273730922141</c:v>
                </c:pt>
                <c:pt idx="69">
                  <c:v>-0.16468070109840482</c:v>
                </c:pt>
                <c:pt idx="70">
                  <c:v>-0.10099539621296572</c:v>
                </c:pt>
                <c:pt idx="71">
                  <c:v>-0.06539307525235927</c:v>
                </c:pt>
                <c:pt idx="72">
                  <c:v>-0.0442491626527044</c:v>
                </c:pt>
                <c:pt idx="73">
                  <c:v>-0.031051573459990323</c:v>
                </c:pt>
                <c:pt idx="74">
                  <c:v>-0.02246491805271944</c:v>
                </c:pt>
                <c:pt idx="75">
                  <c:v>-0.01667885377537459</c:v>
                </c:pt>
                <c:pt idx="76">
                  <c:v>-0.012661265085625928</c:v>
                </c:pt>
                <c:pt idx="77">
                  <c:v>-0.009798405044421088</c:v>
                </c:pt>
                <c:pt idx="78">
                  <c:v>-0.0077117648179410025</c:v>
                </c:pt>
                <c:pt idx="79">
                  <c:v>-0.006160367258416954</c:v>
                </c:pt>
                <c:pt idx="80">
                  <c:v>-0.004986440755601507</c:v>
                </c:pt>
                <c:pt idx="81">
                  <c:v>-0.004084095831785817</c:v>
                </c:pt>
                <c:pt idx="82">
                  <c:v>-0.0033806742867454886</c:v>
                </c:pt>
                <c:pt idx="83">
                  <c:v>-0.002825320669217035</c:v>
                </c:pt>
                <c:pt idx="84">
                  <c:v>-0.002381796635745559</c:v>
                </c:pt>
                <c:pt idx="85">
                  <c:v>-0.0020238570432411507</c:v>
                </c:pt>
                <c:pt idx="86">
                  <c:v>-0.0017322110943496227</c:v>
                </c:pt>
                <c:pt idx="87">
                  <c:v>-0.0014924866773071699</c:v>
                </c:pt>
                <c:pt idx="88">
                  <c:v>-0.0012938426007167436</c:v>
                </c:pt>
                <c:pt idx="89">
                  <c:v>-0.0011280071776127443</c:v>
                </c:pt>
                <c:pt idx="90">
                  <c:v>-0.000988602259894833</c:v>
                </c:pt>
                <c:pt idx="91">
                  <c:v>-0.0008706615117262118</c:v>
                </c:pt>
                <c:pt idx="92">
                  <c:v>-0.0007702825896558352</c:v>
                </c:pt>
                <c:pt idx="93">
                  <c:v>-0.0006843731098342687</c:v>
                </c:pt>
                <c:pt idx="94">
                  <c:v>-0.0006104631829657592</c:v>
                </c:pt>
                <c:pt idx="95">
                  <c:v>-0.0005465654248837382</c:v>
                </c:pt>
                <c:pt idx="96">
                  <c:v>-0.0004910695643047802</c:v>
                </c:pt>
                <c:pt idx="97">
                  <c:v>-0.00044266238546697423</c:v>
                </c:pt>
                <c:pt idx="98">
                  <c:v>-0.00040026636997936293</c:v>
                </c:pt>
                <c:pt idx="99">
                  <c:v>-0.00036299219937063754</c:v>
                </c:pt>
                <c:pt idx="100">
                  <c:v>-0.0003301019241916947</c:v>
                </c:pt>
                <c:pt idx="101">
                  <c:v>-0.0003009800348081626</c:v>
                </c:pt>
                <c:pt idx="102">
                  <c:v>-0.00027511057851370424</c:v>
                </c:pt>
                <c:pt idx="103">
                  <c:v>-0.0002520590933272615</c:v>
                </c:pt>
                <c:pt idx="104">
                  <c:v>-0.00023145810700953007</c:v>
                </c:pt>
                <c:pt idx="105">
                  <c:v>-0.00021299548825481907</c:v>
                </c:pt>
                <c:pt idx="106">
                  <c:v>-0.00019640508253360167</c:v>
                </c:pt>
                <c:pt idx="107">
                  <c:v>-0.00018145903595723212</c:v>
                </c:pt>
                <c:pt idx="108">
                  <c:v>-0.00016796160343801603</c:v>
                </c:pt>
                <c:pt idx="109">
                  <c:v>-0.00015574402641505003</c:v>
                </c:pt>
                <c:pt idx="110">
                  <c:v>-0.0001446603491785936</c:v>
                </c:pt>
                <c:pt idx="111">
                  <c:v>-0.0001345838900306262</c:v>
                </c:pt>
                <c:pt idx="112">
                  <c:v>-0.00012540441821329296</c:v>
                </c:pt>
              </c:numCache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362792"/>
        <c:crosses val="autoZero"/>
        <c:crossBetween val="midCat"/>
        <c:dispUnits/>
      </c:val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25"/>
          <c:w val="0.779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HORIZONTAL FIELD 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page'!$H$7:$H$119</c:f>
              <c:numCache>
                <c:ptCount val="113"/>
                <c:pt idx="0">
                  <c:v>0.00024501847839937996</c:v>
                </c:pt>
                <c:pt idx="1">
                  <c:v>0.0002643173826303782</c:v>
                </c:pt>
                <c:pt idx="2">
                  <c:v>0.0002856032991448069</c:v>
                </c:pt>
                <c:pt idx="3">
                  <c:v>0.0003091302258930728</c:v>
                </c:pt>
                <c:pt idx="4">
                  <c:v>0.0003351911690466426</c:v>
                </c:pt>
                <c:pt idx="5">
                  <c:v>0.00036412517789114726</c:v>
                </c:pt>
                <c:pt idx="6">
                  <c:v>0.00039632584470749666</c:v>
                </c:pt>
                <c:pt idx="7">
                  <c:v>0.00043225161741583</c:v>
                </c:pt>
                <c:pt idx="8">
                  <c:v>0.0004724383659211321</c:v>
                </c:pt>
                <c:pt idx="9">
                  <c:v>0.0005175147641978385</c:v>
                </c:pt>
                <c:pt idx="10">
                  <c:v>0.0005682212084965493</c:v>
                </c:pt>
                <c:pt idx="11">
                  <c:v>0.0006254332003946327</c:v>
                </c:pt>
                <c:pt idx="12">
                  <c:v>0.0006901903993154026</c:v>
                </c:pt>
                <c:pt idx="13">
                  <c:v>0.0007637329170167597</c:v>
                </c:pt>
                <c:pt idx="14">
                  <c:v>0.000847546920579646</c:v>
                </c:pt>
                <c:pt idx="15">
                  <c:v>0.0009434222788740195</c:v>
                </c:pt>
                <c:pt idx="16">
                  <c:v>0.001053525899101841</c:v>
                </c:pt>
                <c:pt idx="17">
                  <c:v>0.001180495653673845</c:v>
                </c:pt>
                <c:pt idx="18">
                  <c:v>0.0013275615369118133</c:v>
                </c:pt>
                <c:pt idx="19">
                  <c:v>0.0014987031264574284</c:v>
                </c:pt>
                <c:pt idx="20">
                  <c:v>0.0016988558681132115</c:v>
                </c:pt>
                <c:pt idx="21">
                  <c:v>0.0019341836236768497</c:v>
                </c:pt>
                <c:pt idx="22">
                  <c:v>0.0022124420307356313</c:v>
                </c:pt>
                <c:pt idx="23">
                  <c:v>0.0025434676161799705</c:v>
                </c:pt>
                <c:pt idx="24">
                  <c:v>0.002939842989267313</c:v>
                </c:pt>
                <c:pt idx="25">
                  <c:v>0.0034178115192407383</c:v>
                </c:pt>
                <c:pt idx="26">
                  <c:v>0.00399855002519495</c:v>
                </c:pt>
                <c:pt idx="27">
                  <c:v>0.00470996228430232</c:v>
                </c:pt>
                <c:pt idx="28">
                  <c:v>0.005589241443745309</c:v>
                </c:pt>
                <c:pt idx="29">
                  <c:v>0.006686585817223738</c:v>
                </c:pt>
                <c:pt idx="30">
                  <c:v>0.008070674944850384</c:v>
                </c:pt>
                <c:pt idx="31">
                  <c:v>0.009836883091254777</c:v>
                </c:pt>
                <c:pt idx="32">
                  <c:v>0.012119838115793426</c:v>
                </c:pt>
                <c:pt idx="33">
                  <c:v>0.01511303517557437</c:v>
                </c:pt>
                <c:pt idx="34">
                  <c:v>0.019100191683760207</c:v>
                </c:pt>
                <c:pt idx="35">
                  <c:v>0.02450668663462137</c:v>
                </c:pt>
                <c:pt idx="36">
                  <c:v>0.03198642055994741</c:v>
                </c:pt>
                <c:pt idx="37">
                  <c:v>0.04257331264758571</c:v>
                </c:pt>
                <c:pt idx="38">
                  <c:v>0.057955372296911924</c:v>
                </c:pt>
                <c:pt idx="39">
                  <c:v>0.08099156345401677</c:v>
                </c:pt>
                <c:pt idx="40">
                  <c:v>0.11673411217851346</c:v>
                </c:pt>
                <c:pt idx="41">
                  <c:v>0.17456502350217154</c:v>
                </c:pt>
                <c:pt idx="42">
                  <c:v>0.27295739021141086</c:v>
                </c:pt>
                <c:pt idx="43">
                  <c:v>0.4509186757728316</c:v>
                </c:pt>
                <c:pt idx="44">
                  <c:v>0.7980632937022962</c:v>
                </c:pt>
                <c:pt idx="45">
                  <c:v>1.0957647191507986</c:v>
                </c:pt>
                <c:pt idx="46">
                  <c:v>1.5424151426013537</c:v>
                </c:pt>
                <c:pt idx="47">
                  <c:v>2.233424241034047</c:v>
                </c:pt>
                <c:pt idx="48">
                  <c:v>3.339361309120396</c:v>
                </c:pt>
                <c:pt idx="49">
                  <c:v>5.1751716598558275</c:v>
                </c:pt>
                <c:pt idx="50">
                  <c:v>8.336633909523151</c:v>
                </c:pt>
                <c:pt idx="51">
                  <c:v>13.949311454411156</c:v>
                </c:pt>
                <c:pt idx="52">
                  <c:v>23.976685621781932</c:v>
                </c:pt>
                <c:pt idx="53">
                  <c:v>40.700716202235895</c:v>
                </c:pt>
                <c:pt idx="54">
                  <c:v>60.8669303667283</c:v>
                </c:pt>
                <c:pt idx="55">
                  <c:v>58.02544706876043</c:v>
                </c:pt>
                <c:pt idx="56">
                  <c:v>-1.1111928637174615</c:v>
                </c:pt>
                <c:pt idx="57">
                  <c:v>-59.35370140826974</c:v>
                </c:pt>
                <c:pt idx="58">
                  <c:v>-60.96540510215907</c:v>
                </c:pt>
                <c:pt idx="59">
                  <c:v>-40.30785019766553</c:v>
                </c:pt>
                <c:pt idx="60">
                  <c:v>-23.535053130026064</c:v>
                </c:pt>
                <c:pt idx="61">
                  <c:v>-13.584330865534973</c:v>
                </c:pt>
                <c:pt idx="62">
                  <c:v>-8.058347198232042</c:v>
                </c:pt>
                <c:pt idx="63">
                  <c:v>-4.966721023064586</c:v>
                </c:pt>
                <c:pt idx="64">
                  <c:v>-3.1825335219858877</c:v>
                </c:pt>
                <c:pt idx="65">
                  <c:v>-2.1139516284855904</c:v>
                </c:pt>
                <c:pt idx="66">
                  <c:v>-1.450019747733139</c:v>
                </c:pt>
                <c:pt idx="67">
                  <c:v>-1.0232074809159133</c:v>
                </c:pt>
                <c:pt idx="68">
                  <c:v>-0.7402458575232898</c:v>
                </c:pt>
                <c:pt idx="69">
                  <c:v>-0.4127244839634312</c:v>
                </c:pt>
                <c:pt idx="70">
                  <c:v>-0.24655540985135263</c:v>
                </c:pt>
                <c:pt idx="71">
                  <c:v>-0.1556165827626209</c:v>
                </c:pt>
                <c:pt idx="72">
                  <c:v>-0.10270431421762327</c:v>
                </c:pt>
                <c:pt idx="73">
                  <c:v>-0.07032843815680402</c:v>
                </c:pt>
                <c:pt idx="74">
                  <c:v>-0.049669470751380805</c:v>
                </c:pt>
                <c:pt idx="75">
                  <c:v>-0.03601136460416711</c:v>
                </c:pt>
                <c:pt idx="76">
                  <c:v>-0.026703837305475677</c:v>
                </c:pt>
                <c:pt idx="77">
                  <c:v>-0.020192796491418384</c:v>
                </c:pt>
                <c:pt idx="78">
                  <c:v>-0.015532809611767454</c:v>
                </c:pt>
                <c:pt idx="79">
                  <c:v>-0.012129972844744876</c:v>
                </c:pt>
                <c:pt idx="80">
                  <c:v>-0.009600529740646376</c:v>
                </c:pt>
                <c:pt idx="81">
                  <c:v>-0.00769023510891832</c:v>
                </c:pt>
                <c:pt idx="82">
                  <c:v>-0.006226849103336225</c:v>
                </c:pt>
                <c:pt idx="83">
                  <c:v>-0.005091328919008006</c:v>
                </c:pt>
                <c:pt idx="84">
                  <c:v>-0.0041999002987310385</c:v>
                </c:pt>
                <c:pt idx="85">
                  <c:v>-0.003492636141350695</c:v>
                </c:pt>
                <c:pt idx="86">
                  <c:v>-0.0029260247611039465</c:v>
                </c:pt>
                <c:pt idx="87">
                  <c:v>-0.0024680400486539653</c:v>
                </c:pt>
                <c:pt idx="88">
                  <c:v>-0.002094813146687236</c:v>
                </c:pt>
                <c:pt idx="89">
                  <c:v>-0.0017883487560471359</c:v>
                </c:pt>
                <c:pt idx="90">
                  <c:v>-0.00153493471250329</c:v>
                </c:pt>
                <c:pt idx="91">
                  <c:v>-0.001324019046095696</c:v>
                </c:pt>
                <c:pt idx="92">
                  <c:v>-0.0011474069525006431</c:v>
                </c:pt>
                <c:pt idx="93">
                  <c:v>-0.000998679703824642</c:v>
                </c:pt>
                <c:pt idx="94">
                  <c:v>-0.0008727695009539947</c:v>
                </c:pt>
                <c:pt idx="95">
                  <c:v>-0.0007656452023913177</c:v>
                </c:pt>
                <c:pt idx="96">
                  <c:v>-0.0006740777663310016</c:v>
                </c:pt>
                <c:pt idx="97">
                  <c:v>-0.0005954635995902254</c:v>
                </c:pt>
                <c:pt idx="98">
                  <c:v>-0.0005276903842576647</c:v>
                </c:pt>
                <c:pt idx="99">
                  <c:v>-0.0004690343508092609</c:v>
                </c:pt>
                <c:pt idx="100">
                  <c:v>-0.00041808103304182757</c:v>
                </c:pt>
                <c:pt idx="101">
                  <c:v>-0.0003736637008714365</c:v>
                </c:pt>
                <c:pt idx="102">
                  <c:v>-0.00033481520448165706</c:v>
                </c:pt>
                <c:pt idx="103">
                  <c:v>-0.00030073006747349487</c:v>
                </c:pt>
                <c:pt idx="104">
                  <c:v>-0.00027073446666726593</c:v>
                </c:pt>
                <c:pt idx="105">
                  <c:v>-0.00024426232067647927</c:v>
                </c:pt>
                <c:pt idx="106">
                  <c:v>-0.000220836139771506</c:v>
                </c:pt>
                <c:pt idx="107">
                  <c:v>-0.00020005160888290641</c:v>
                </c:pt>
                <c:pt idx="108">
                  <c:v>-0.00018156511422276245</c:v>
                </c:pt>
                <c:pt idx="109">
                  <c:v>-0.0001650836035428282</c:v>
                </c:pt>
                <c:pt idx="110">
                  <c:v>-0.00015035630601311744</c:v>
                </c:pt>
                <c:pt idx="111">
                  <c:v>-0.00013716794131113304</c:v>
                </c:pt>
                <c:pt idx="112">
                  <c:v>-0.00012533312693126426</c:v>
                </c:pt>
              </c:numCache>
            </c:numRef>
          </c:yVal>
          <c:smooth val="0"/>
        </c:ser>
        <c:ser>
          <c:idx val="1"/>
          <c:order val="1"/>
          <c:tx>
            <c:v>VERTICAL FIELD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page'!$I$7:$I$119</c:f>
              <c:numCache>
                <c:ptCount val="113"/>
                <c:pt idx="0">
                  <c:v>-8.408637719490947E-05</c:v>
                </c:pt>
                <c:pt idx="1">
                  <c:v>-8.926675397567841E-05</c:v>
                </c:pt>
                <c:pt idx="2">
                  <c:v>-9.488113449807755E-05</c:v>
                </c:pt>
                <c:pt idx="3">
                  <c:v>-0.00010097588924591116</c:v>
                </c:pt>
                <c:pt idx="4">
                  <c:v>-0.00010760345645902594</c:v>
                </c:pt>
                <c:pt idx="5">
                  <c:v>-0.00011482328787356793</c:v>
                </c:pt>
                <c:pt idx="6">
                  <c:v>-0.00012270296651960066</c:v>
                </c:pt>
                <c:pt idx="7">
                  <c:v>-0.00013131953255507745</c:v>
                </c:pt>
                <c:pt idx="8">
                  <c:v>-0.0001407610616591421</c:v>
                </c:pt>
                <c:pt idx="9">
                  <c:v>-0.0001511285513336104</c:v>
                </c:pt>
                <c:pt idx="10">
                  <c:v>-0.00016253818424926387</c:v>
                </c:pt>
                <c:pt idx="11">
                  <c:v>-0.00017512405542784477</c:v>
                </c:pt>
                <c:pt idx="12">
                  <c:v>-0.00018904147278234933</c:v>
                </c:pt>
                <c:pt idx="13">
                  <c:v>-0.00020447096997907514</c:v>
                </c:pt>
                <c:pt idx="14">
                  <c:v>-0.0002216232089486928</c:v>
                </c:pt>
                <c:pt idx="15">
                  <c:v>-0.00024074499968540185</c:v>
                </c:pt>
                <c:pt idx="16">
                  <c:v>-0.000262126731397554</c:v>
                </c:pt>
                <c:pt idx="17">
                  <c:v>-0.0002861115973883407</c:v>
                </c:pt>
                <c:pt idx="18">
                  <c:v>-0.000313107114334677</c:v>
                </c:pt>
                <c:pt idx="19">
                  <c:v>-0.0003435995963017545</c:v>
                </c:pt>
                <c:pt idx="20">
                  <c:v>-0.0003781724611180597</c:v>
                </c:pt>
                <c:pt idx="21">
                  <c:v>-0.00041752954497874413</c:v>
                </c:pt>
                <c:pt idx="22">
                  <c:v>-0.0004625250142190746</c:v>
                </c:pt>
                <c:pt idx="23">
                  <c:v>-0.0005142020407877907</c:v>
                </c:pt>
                <c:pt idx="24">
                  <c:v>-0.0005738432237203456</c:v>
                </c:pt>
                <c:pt idx="25">
                  <c:v>-0.0006430369033505619</c:v>
                </c:pt>
                <c:pt idx="26">
                  <c:v>-0.0007237651958088643</c:v>
                </c:pt>
                <c:pt idx="27">
                  <c:v>-0.0008185220302922565</c:v>
                </c:pt>
                <c:pt idx="28">
                  <c:v>-0.0009304731020263845</c:v>
                </c:pt>
                <c:pt idx="29">
                  <c:v>-0.0010636750932904488</c:v>
                </c:pt>
                <c:pt idx="30">
                  <c:v>-0.0012233797772831156</c:v>
                </c:pt>
                <c:pt idx="31">
                  <c:v>-0.0014164613508444231</c:v>
                </c:pt>
                <c:pt idx="32">
                  <c:v>-0.0016520252513839893</c:v>
                </c:pt>
                <c:pt idx="33">
                  <c:v>-0.0019422883201049555</c:v>
                </c:pt>
                <c:pt idx="34">
                  <c:v>-0.0023038711036005356</c:v>
                </c:pt>
                <c:pt idx="35">
                  <c:v>-0.002759726307147723</c:v>
                </c:pt>
                <c:pt idx="36">
                  <c:v>-0.003342064978919075</c:v>
                </c:pt>
                <c:pt idx="37">
                  <c:v>-0.004096870804585811</c:v>
                </c:pt>
                <c:pt idx="38">
                  <c:v>-0.00509097125078724</c:v>
                </c:pt>
                <c:pt idx="39">
                  <c:v>-0.006423239123037701</c:v>
                </c:pt>
                <c:pt idx="40">
                  <c:v>-0.008242360463711306</c:v>
                </c:pt>
                <c:pt idx="41">
                  <c:v>-0.010774346259543977</c:v>
                </c:pt>
                <c:pt idx="42">
                  <c:v>-0.014361055113291606</c:v>
                </c:pt>
                <c:pt idx="43">
                  <c:v>-0.019493474640239317</c:v>
                </c:pt>
                <c:pt idx="44">
                  <c:v>-0.026725599110282244</c:v>
                </c:pt>
                <c:pt idx="45">
                  <c:v>-0.03116126615867162</c:v>
                </c:pt>
                <c:pt idx="46">
                  <c:v>-0.03583231086225462</c:v>
                </c:pt>
                <c:pt idx="47">
                  <c:v>-0.0398106504028508</c:v>
                </c:pt>
                <c:pt idx="48">
                  <c:v>-0.040586570298055964</c:v>
                </c:pt>
                <c:pt idx="49">
                  <c:v>-0.03165467805509348</c:v>
                </c:pt>
                <c:pt idx="50">
                  <c:v>0.003808119975579602</c:v>
                </c:pt>
                <c:pt idx="51">
                  <c:v>0.10980807713347596</c:v>
                </c:pt>
                <c:pt idx="52">
                  <c:v>0.40139037991730825</c:v>
                </c:pt>
                <c:pt idx="53">
                  <c:v>1.1597818688266743</c:v>
                </c:pt>
                <c:pt idx="54">
                  <c:v>2.888212403576954</c:v>
                </c:pt>
                <c:pt idx="55">
                  <c:v>5.538022212476841</c:v>
                </c:pt>
                <c:pt idx="56">
                  <c:v>6.454276804007997</c:v>
                </c:pt>
                <c:pt idx="57">
                  <c:v>3.830266633107726</c:v>
                </c:pt>
                <c:pt idx="58">
                  <c:v>1.1156671658231017</c:v>
                </c:pt>
                <c:pt idx="59">
                  <c:v>-0.01881614488440042</c:v>
                </c:pt>
                <c:pt idx="60">
                  <c:v>-0.2898604767440503</c:v>
                </c:pt>
                <c:pt idx="61">
                  <c:v>-0.2907803740720892</c:v>
                </c:pt>
                <c:pt idx="62">
                  <c:v>-0.2347233468453711</c:v>
                </c:pt>
                <c:pt idx="63">
                  <c:v>-0.17920962319945574</c:v>
                </c:pt>
                <c:pt idx="64">
                  <c:v>-0.1354739709172545</c:v>
                </c:pt>
                <c:pt idx="65">
                  <c:v>-0.10306085704615138</c:v>
                </c:pt>
                <c:pt idx="66">
                  <c:v>-0.07936940792057565</c:v>
                </c:pt>
                <c:pt idx="67">
                  <c:v>-0.061990307297099326</c:v>
                </c:pt>
                <c:pt idx="68">
                  <c:v>-0.04910654214731705</c:v>
                </c:pt>
                <c:pt idx="69">
                  <c:v>-0.03205866567936323</c:v>
                </c:pt>
                <c:pt idx="70">
                  <c:v>-0.02191947493803988</c:v>
                </c:pt>
                <c:pt idx="71">
                  <c:v>-0.015578176306190624</c:v>
                </c:pt>
                <c:pt idx="72">
                  <c:v>-0.011434981997162925</c:v>
                </c:pt>
                <c:pt idx="73">
                  <c:v>-0.008624802010262021</c:v>
                </c:pt>
                <c:pt idx="74">
                  <c:v>-0.006656810912934852</c:v>
                </c:pt>
                <c:pt idx="75">
                  <c:v>-0.005240203523990094</c:v>
                </c:pt>
                <c:pt idx="76">
                  <c:v>-0.004195952714728489</c:v>
                </c:pt>
                <c:pt idx="77">
                  <c:v>-0.0034100615046155094</c:v>
                </c:pt>
                <c:pt idx="78">
                  <c:v>-0.002807748512494068</c:v>
                </c:pt>
                <c:pt idx="79">
                  <c:v>-0.0023386483171669724</c:v>
                </c:pt>
                <c:pt idx="80">
                  <c:v>-0.0019680360580226434</c:v>
                </c:pt>
                <c:pt idx="81">
                  <c:v>-0.0016714643414519495</c:v>
                </c:pt>
                <c:pt idx="82">
                  <c:v>-0.0014313952279083417</c:v>
                </c:pt>
                <c:pt idx="83">
                  <c:v>-0.0012350326117688652</c:v>
                </c:pt>
                <c:pt idx="84">
                  <c:v>-0.0010728958546605163</c:v>
                </c:pt>
                <c:pt idx="85">
                  <c:v>-0.0009378620784054397</c:v>
                </c:pt>
                <c:pt idx="86">
                  <c:v>-0.000824511208874164</c:v>
                </c:pt>
                <c:pt idx="87">
                  <c:v>-0.0007286704761343824</c:v>
                </c:pt>
                <c:pt idx="88">
                  <c:v>-0.000647092708129954</c:v>
                </c:pt>
                <c:pt idx="89">
                  <c:v>-0.0005772258714634832</c:v>
                </c:pt>
                <c:pt idx="90">
                  <c:v>-0.0005170458011245671</c:v>
                </c:pt>
                <c:pt idx="91">
                  <c:v>-0.0004649333118335383</c:v>
                </c:pt>
                <c:pt idx="92">
                  <c:v>-0.0004195828928286405</c:v>
                </c:pt>
                <c:pt idx="93">
                  <c:v>-0.00037993415416463967</c:v>
                </c:pt>
                <c:pt idx="94">
                  <c:v>-0.00034511984960434625</c:v>
                </c:pt>
                <c:pt idx="95">
                  <c:v>-0.00031442610595571076</c:v>
                </c:pt>
                <c:pt idx="96">
                  <c:v>-0.0002872617305593414</c:v>
                </c:pt>
                <c:pt idx="97">
                  <c:v>-0.00026313433355822286</c:v>
                </c:pt>
                <c:pt idx="98">
                  <c:v>-0.00024163161087326505</c:v>
                </c:pt>
                <c:pt idx="99">
                  <c:v>-0.00022240656763001127</c:v>
                </c:pt>
                <c:pt idx="100">
                  <c:v>-0.00020516577378998385</c:v>
                </c:pt>
                <c:pt idx="101">
                  <c:v>-0.00018965997027818476</c:v>
                </c:pt>
                <c:pt idx="102">
                  <c:v>-0.0001756765098602968</c:v>
                </c:pt>
                <c:pt idx="103">
                  <c:v>-0.00016303323964245525</c:v>
                </c:pt>
                <c:pt idx="104">
                  <c:v>-0.00015157352339323574</c:v>
                </c:pt>
                <c:pt idx="105">
                  <c:v>-0.00014116217042805707</c:v>
                </c:pt>
                <c:pt idx="106">
                  <c:v>-0.0001316820896095486</c:v>
                </c:pt>
                <c:pt idx="107">
                  <c:v>-0.00012303152645652606</c:v>
                </c:pt>
                <c:pt idx="108">
                  <c:v>-0.00011512177157186788</c:v>
                </c:pt>
                <c:pt idx="109">
                  <c:v>-0.00010787525189712029</c:v>
                </c:pt>
                <c:pt idx="110">
                  <c:v>-0.00010122393437137612</c:v>
                </c:pt>
                <c:pt idx="111">
                  <c:v>-9.51079856670985E-05</c:v>
                </c:pt>
                <c:pt idx="112">
                  <c:v>-8.947464273046568E-05</c:v>
                </c:pt>
              </c:numCache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IN UNITS (SOUTH TO THE LEFT)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8221362"/>
        <c:crosses val="autoZero"/>
        <c:crossBetween val="midCat"/>
        <c:dispUnits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MAGNETIC ANOMALY IN 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
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25"/>
          <c:w val="0.755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TOTAL FIELD ANOMALY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'Main page'!$B$7:$B$119</c:f>
              <c:numCache>
                <c:ptCount val="113"/>
                <c:pt idx="0">
                  <c:v>-100</c:v>
                </c:pt>
                <c:pt idx="1">
                  <c:v>-98</c:v>
                </c:pt>
                <c:pt idx="2">
                  <c:v>-96</c:v>
                </c:pt>
                <c:pt idx="3">
                  <c:v>-94</c:v>
                </c:pt>
                <c:pt idx="4">
                  <c:v>-92</c:v>
                </c:pt>
                <c:pt idx="5">
                  <c:v>-90</c:v>
                </c:pt>
                <c:pt idx="6">
                  <c:v>-88</c:v>
                </c:pt>
                <c:pt idx="7">
                  <c:v>-86</c:v>
                </c:pt>
                <c:pt idx="8">
                  <c:v>-84</c:v>
                </c:pt>
                <c:pt idx="9">
                  <c:v>-82</c:v>
                </c:pt>
                <c:pt idx="10">
                  <c:v>-80</c:v>
                </c:pt>
                <c:pt idx="11">
                  <c:v>-78</c:v>
                </c:pt>
                <c:pt idx="12">
                  <c:v>-76</c:v>
                </c:pt>
                <c:pt idx="13">
                  <c:v>-74</c:v>
                </c:pt>
                <c:pt idx="14">
                  <c:v>-72</c:v>
                </c:pt>
                <c:pt idx="15">
                  <c:v>-70</c:v>
                </c:pt>
                <c:pt idx="16">
                  <c:v>-68</c:v>
                </c:pt>
                <c:pt idx="17">
                  <c:v>-66</c:v>
                </c:pt>
                <c:pt idx="18">
                  <c:v>-64</c:v>
                </c:pt>
                <c:pt idx="19">
                  <c:v>-62</c:v>
                </c:pt>
                <c:pt idx="20">
                  <c:v>-60</c:v>
                </c:pt>
                <c:pt idx="21">
                  <c:v>-58</c:v>
                </c:pt>
                <c:pt idx="22">
                  <c:v>-56</c:v>
                </c:pt>
                <c:pt idx="23">
                  <c:v>-54</c:v>
                </c:pt>
                <c:pt idx="24">
                  <c:v>-52</c:v>
                </c:pt>
                <c:pt idx="25">
                  <c:v>-50</c:v>
                </c:pt>
                <c:pt idx="26">
                  <c:v>-48</c:v>
                </c:pt>
                <c:pt idx="27">
                  <c:v>-46</c:v>
                </c:pt>
                <c:pt idx="28">
                  <c:v>-44</c:v>
                </c:pt>
                <c:pt idx="29">
                  <c:v>-42</c:v>
                </c:pt>
                <c:pt idx="30">
                  <c:v>-40</c:v>
                </c:pt>
                <c:pt idx="31">
                  <c:v>-38</c:v>
                </c:pt>
                <c:pt idx="32">
                  <c:v>-36</c:v>
                </c:pt>
                <c:pt idx="33">
                  <c:v>-34</c:v>
                </c:pt>
                <c:pt idx="34">
                  <c:v>-32</c:v>
                </c:pt>
                <c:pt idx="35">
                  <c:v>-30</c:v>
                </c:pt>
                <c:pt idx="36">
                  <c:v>-28</c:v>
                </c:pt>
                <c:pt idx="37">
                  <c:v>-26</c:v>
                </c:pt>
                <c:pt idx="38">
                  <c:v>-24</c:v>
                </c:pt>
                <c:pt idx="39">
                  <c:v>-22</c:v>
                </c:pt>
                <c:pt idx="40">
                  <c:v>-20</c:v>
                </c:pt>
                <c:pt idx="41">
                  <c:v>-18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20</c:v>
                </c:pt>
                <c:pt idx="73">
                  <c:v>22</c:v>
                </c:pt>
                <c:pt idx="74">
                  <c:v>24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34</c:v>
                </c:pt>
                <c:pt idx="80">
                  <c:v>36</c:v>
                </c:pt>
                <c:pt idx="81">
                  <c:v>38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46</c:v>
                </c:pt>
                <c:pt idx="86">
                  <c:v>48</c:v>
                </c:pt>
                <c:pt idx="87">
                  <c:v>50</c:v>
                </c:pt>
                <c:pt idx="88">
                  <c:v>52</c:v>
                </c:pt>
                <c:pt idx="89">
                  <c:v>54</c:v>
                </c:pt>
                <c:pt idx="90">
                  <c:v>56</c:v>
                </c:pt>
                <c:pt idx="91">
                  <c:v>58</c:v>
                </c:pt>
                <c:pt idx="92">
                  <c:v>60</c:v>
                </c:pt>
                <c:pt idx="93">
                  <c:v>62</c:v>
                </c:pt>
                <c:pt idx="94">
                  <c:v>64</c:v>
                </c:pt>
                <c:pt idx="95">
                  <c:v>66</c:v>
                </c:pt>
                <c:pt idx="96">
                  <c:v>68</c:v>
                </c:pt>
                <c:pt idx="97">
                  <c:v>70</c:v>
                </c:pt>
                <c:pt idx="98">
                  <c:v>72</c:v>
                </c:pt>
                <c:pt idx="99">
                  <c:v>74</c:v>
                </c:pt>
                <c:pt idx="100">
                  <c:v>76</c:v>
                </c:pt>
                <c:pt idx="101">
                  <c:v>78</c:v>
                </c:pt>
                <c:pt idx="102">
                  <c:v>80</c:v>
                </c:pt>
                <c:pt idx="103">
                  <c:v>82</c:v>
                </c:pt>
                <c:pt idx="104">
                  <c:v>84</c:v>
                </c:pt>
                <c:pt idx="105">
                  <c:v>86</c:v>
                </c:pt>
                <c:pt idx="106">
                  <c:v>88</c:v>
                </c:pt>
                <c:pt idx="107">
                  <c:v>90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98</c:v>
                </c:pt>
                <c:pt idx="112">
                  <c:v>100</c:v>
                </c:pt>
              </c:numCache>
            </c:numRef>
          </c:xVal>
          <c:yVal>
            <c:numRef>
              <c:f>'Main page'!$K$7:$K$119</c:f>
              <c:numCache>
                <c:ptCount val="113"/>
                <c:pt idx="0">
                  <c:v>2.64975824393332E-07</c:v>
                </c:pt>
                <c:pt idx="1">
                  <c:v>1.649947080295533E-06</c:v>
                </c:pt>
                <c:pt idx="2">
                  <c:v>3.271459718234837E-06</c:v>
                </c:pt>
                <c:pt idx="3">
                  <c:v>5.168374627828598E-06</c:v>
                </c:pt>
                <c:pt idx="4">
                  <c:v>7.386501238215715E-06</c:v>
                </c:pt>
                <c:pt idx="5">
                  <c:v>9.980001777876168E-06</c:v>
                </c:pt>
                <c:pt idx="6">
                  <c:v>1.3013137504458427E-05</c:v>
                </c:pt>
                <c:pt idx="7">
                  <c:v>1.6562298696953803E-05</c:v>
                </c:pt>
                <c:pt idx="8">
                  <c:v>2.071868220809847E-05</c:v>
                </c:pt>
                <c:pt idx="9">
                  <c:v>2.5591471057850868E-05</c:v>
                </c:pt>
                <c:pt idx="10">
                  <c:v>3.1311858037952334E-05</c:v>
                </c:pt>
                <c:pt idx="11">
                  <c:v>3.8038087950553745E-05</c:v>
                </c:pt>
                <c:pt idx="12">
                  <c:v>4.5961794967297465E-05</c:v>
                </c:pt>
                <c:pt idx="13">
                  <c:v>5.531602073460817E-05</c:v>
                </c:pt>
                <c:pt idx="14">
                  <c:v>6.638542254222557E-05</c:v>
                </c:pt>
                <c:pt idx="15">
                  <c:v>7.951937732286751E-05</c:v>
                </c:pt>
                <c:pt idx="16">
                  <c:v>9.514878911431879E-05</c:v>
                </c:pt>
                <c:pt idx="17">
                  <c:v>0.00011380796058801934</c:v>
                </c:pt>
                <c:pt idx="18">
                  <c:v>0.0001361631802865304</c:v>
                </c:pt>
                <c:pt idx="19">
                  <c:v>0.000163050222909078</c:v>
                </c:pt>
                <c:pt idx="20">
                  <c:v>0.00019552430603653193</c:v>
                </c:pt>
                <c:pt idx="21">
                  <c:v>0.00023492667969549075</c:v>
                </c:pt>
                <c:pt idx="22">
                  <c:v>0.00028297471726546064</c:v>
                </c:pt>
                <c:pt idx="23">
                  <c:v>0.0003418845371925272</c:v>
                </c:pt>
                <c:pt idx="24">
                  <c:v>0.00041453990706941113</c:v>
                </c:pt>
                <c:pt idx="25">
                  <c:v>0.0005047273516538553</c:v>
                </c:pt>
                <c:pt idx="26">
                  <c:v>0.0006174672598717734</c:v>
                </c:pt>
                <c:pt idx="27">
                  <c:v>0.0007594861381221563</c:v>
                </c:pt>
                <c:pt idx="28">
                  <c:v>0.000939899699005764</c:v>
                </c:pt>
                <c:pt idx="29">
                  <c:v>0.0011712152409018017</c:v>
                </c:pt>
                <c:pt idx="30">
                  <c:v>0.0014708270246046595</c:v>
                </c:pt>
                <c:pt idx="31">
                  <c:v>0.0018632862193044275</c:v>
                </c:pt>
                <c:pt idx="32">
                  <c:v>0.002383814069617074</c:v>
                </c:pt>
                <c:pt idx="33">
                  <c:v>0.003083855306613259</c:v>
                </c:pt>
                <c:pt idx="34">
                  <c:v>0.004040064442961011</c:v>
                </c:pt>
                <c:pt idx="35">
                  <c:v>0.0053692295114160515</c:v>
                </c:pt>
                <c:pt idx="36">
                  <c:v>0.007253784315253142</c:v>
                </c:pt>
                <c:pt idx="37">
                  <c:v>0.009986863093217835</c:v>
                </c:pt>
                <c:pt idx="38">
                  <c:v>0.01405484467977658</c:v>
                </c:pt>
                <c:pt idx="39">
                  <c:v>0.020295038193580694</c:v>
                </c:pt>
                <c:pt idx="40">
                  <c:v>0.03021172073931666</c:v>
                </c:pt>
                <c:pt idx="41">
                  <c:v>0.04664572630281327</c:v>
                </c:pt>
                <c:pt idx="42">
                  <c:v>0.07528821706364397</c:v>
                </c:pt>
                <c:pt idx="43">
                  <c:v>0.12837502076581586</c:v>
                </c:pt>
                <c:pt idx="44">
                  <c:v>0.23455973963427823</c:v>
                </c:pt>
                <c:pt idx="45">
                  <c:v>0.32729249179101316</c:v>
                </c:pt>
                <c:pt idx="46">
                  <c:v>0.4683007815183373</c:v>
                </c:pt>
                <c:pt idx="47">
                  <c:v>0.689531138043094</c:v>
                </c:pt>
                <c:pt idx="48">
                  <c:v>1.0489057312224759</c:v>
                </c:pt>
                <c:pt idx="49">
                  <c:v>1.6551595806522528</c:v>
                </c:pt>
                <c:pt idx="50">
                  <c:v>2.7183078034067876</c:v>
                </c:pt>
                <c:pt idx="51">
                  <c:v>4.6468499095062725</c:v>
                </c:pt>
                <c:pt idx="52">
                  <c:v>8.190185197563551</c:v>
                </c:pt>
                <c:pt idx="53">
                  <c:v>14.360649315516639</c:v>
                </c:pt>
                <c:pt idx="54">
                  <c:v>22.57631480112468</c:v>
                </c:pt>
                <c:pt idx="55">
                  <c:v>24.153124667398515</c:v>
                </c:pt>
                <c:pt idx="56">
                  <c:v>5.740959907787328</c:v>
                </c:pt>
                <c:pt idx="57">
                  <c:v>-15.672160265632556</c:v>
                </c:pt>
                <c:pt idx="58">
                  <c:v>-18.762910590659885</c:v>
                </c:pt>
                <c:pt idx="59">
                  <c:v>-13.127539860426623</c:v>
                </c:pt>
                <c:pt idx="60">
                  <c:v>-7.931868021194532</c:v>
                </c:pt>
                <c:pt idx="61">
                  <c:v>-4.69608590748976</c:v>
                </c:pt>
                <c:pt idx="62">
                  <c:v>-2.8449592529505026</c:v>
                </c:pt>
                <c:pt idx="63">
                  <c:v>-1.7862566819385393</c:v>
                </c:pt>
                <c:pt idx="64">
                  <c:v>-1.1641447972724563</c:v>
                </c:pt>
                <c:pt idx="65">
                  <c:v>-0.7856461743940599</c:v>
                </c:pt>
                <c:pt idx="66">
                  <c:v>-0.5471090524661122</c:v>
                </c:pt>
                <c:pt idx="67">
                  <c:v>-0.39172860056714853</c:v>
                </c:pt>
                <c:pt idx="68">
                  <c:v>-0.2874273730922141</c:v>
                </c:pt>
                <c:pt idx="69">
                  <c:v>-0.16468070109840482</c:v>
                </c:pt>
                <c:pt idx="70">
                  <c:v>-0.10099539621296572</c:v>
                </c:pt>
                <c:pt idx="71">
                  <c:v>-0.06539307525235927</c:v>
                </c:pt>
                <c:pt idx="72">
                  <c:v>-0.0442491626527044</c:v>
                </c:pt>
                <c:pt idx="73">
                  <c:v>-0.031051573459990323</c:v>
                </c:pt>
                <c:pt idx="74">
                  <c:v>-0.02246491805271944</c:v>
                </c:pt>
                <c:pt idx="75">
                  <c:v>-0.01667885377537459</c:v>
                </c:pt>
                <c:pt idx="76">
                  <c:v>-0.012661265085625928</c:v>
                </c:pt>
                <c:pt idx="77">
                  <c:v>-0.009798405044421088</c:v>
                </c:pt>
                <c:pt idx="78">
                  <c:v>-0.0077117648179410025</c:v>
                </c:pt>
                <c:pt idx="79">
                  <c:v>-0.006160367258416954</c:v>
                </c:pt>
                <c:pt idx="80">
                  <c:v>-0.004986440755601507</c:v>
                </c:pt>
                <c:pt idx="81">
                  <c:v>-0.004084095831785817</c:v>
                </c:pt>
                <c:pt idx="82">
                  <c:v>-0.0033806742867454886</c:v>
                </c:pt>
                <c:pt idx="83">
                  <c:v>-0.002825320669217035</c:v>
                </c:pt>
                <c:pt idx="84">
                  <c:v>-0.002381796635745559</c:v>
                </c:pt>
                <c:pt idx="85">
                  <c:v>-0.0020238570432411507</c:v>
                </c:pt>
                <c:pt idx="86">
                  <c:v>-0.0017322110943496227</c:v>
                </c:pt>
                <c:pt idx="87">
                  <c:v>-0.0014924866773071699</c:v>
                </c:pt>
                <c:pt idx="88">
                  <c:v>-0.0012938426007167436</c:v>
                </c:pt>
                <c:pt idx="89">
                  <c:v>-0.0011280071776127443</c:v>
                </c:pt>
                <c:pt idx="90">
                  <c:v>-0.000988602259894833</c:v>
                </c:pt>
                <c:pt idx="91">
                  <c:v>-0.0008706615117262118</c:v>
                </c:pt>
                <c:pt idx="92">
                  <c:v>-0.0007702825896558352</c:v>
                </c:pt>
                <c:pt idx="93">
                  <c:v>-0.0006843731098342687</c:v>
                </c:pt>
                <c:pt idx="94">
                  <c:v>-0.0006104631829657592</c:v>
                </c:pt>
                <c:pt idx="95">
                  <c:v>-0.0005465654248837382</c:v>
                </c:pt>
                <c:pt idx="96">
                  <c:v>-0.0004910695643047802</c:v>
                </c:pt>
                <c:pt idx="97">
                  <c:v>-0.00044266238546697423</c:v>
                </c:pt>
                <c:pt idx="98">
                  <c:v>-0.00040026636997936293</c:v>
                </c:pt>
                <c:pt idx="99">
                  <c:v>-0.00036299219937063754</c:v>
                </c:pt>
                <c:pt idx="100">
                  <c:v>-0.0003301019241916947</c:v>
                </c:pt>
                <c:pt idx="101">
                  <c:v>-0.0003009800348081626</c:v>
                </c:pt>
                <c:pt idx="102">
                  <c:v>-0.00027511057851370424</c:v>
                </c:pt>
                <c:pt idx="103">
                  <c:v>-0.0002520590933272615</c:v>
                </c:pt>
                <c:pt idx="104">
                  <c:v>-0.00023145810700953007</c:v>
                </c:pt>
                <c:pt idx="105">
                  <c:v>-0.00021299548825481907</c:v>
                </c:pt>
                <c:pt idx="106">
                  <c:v>-0.00019640508253360167</c:v>
                </c:pt>
                <c:pt idx="107">
                  <c:v>-0.00018145903595723212</c:v>
                </c:pt>
                <c:pt idx="108">
                  <c:v>-0.00016796160343801603</c:v>
                </c:pt>
                <c:pt idx="109">
                  <c:v>-0.00015574402641505003</c:v>
                </c:pt>
                <c:pt idx="110">
                  <c:v>-0.0001446603491785936</c:v>
                </c:pt>
                <c:pt idx="111">
                  <c:v>-0.0001345838900306262</c:v>
                </c:pt>
                <c:pt idx="112">
                  <c:v>-0.00012540441821329296</c:v>
                </c:pt>
              </c:numCache>
            </c:numRef>
          </c:yVal>
          <c:smooth val="0"/>
        </c:ser>
        <c:axId val="29774531"/>
        <c:axId val="66644188"/>
      </c:scatterChart>
      <c:valAx>
        <c:axId val="2977453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IN UNITS (SOUTH TO THE LEFT)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66644188"/>
        <c:crosses val="autoZero"/>
        <c:crossBetween val="midCat"/>
        <c:dispUnits/>
      </c:val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MAGNETIC ANOMALY IN GAMMAS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47625</xdr:rowOff>
    </xdr:from>
    <xdr:to>
      <xdr:col>10</xdr:col>
      <xdr:colOff>523875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62025" y="238125"/>
        <a:ext cx="7181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67400"/>
    <xdr:graphicFrame>
      <xdr:nvGraphicFramePr>
        <xdr:cNvPr id="1" name="Shape 1025"/>
        <xdr:cNvGraphicFramePr/>
      </xdr:nvGraphicFramePr>
      <xdr:xfrm>
        <a:off x="0" y="0"/>
        <a:ext cx="925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67400"/>
    <xdr:graphicFrame>
      <xdr:nvGraphicFramePr>
        <xdr:cNvPr id="1" name="Shape 1025"/>
        <xdr:cNvGraphicFramePr/>
      </xdr:nvGraphicFramePr>
      <xdr:xfrm>
        <a:off x="0" y="0"/>
        <a:ext cx="925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67400"/>
    <xdr:graphicFrame>
      <xdr:nvGraphicFramePr>
        <xdr:cNvPr id="1" name="Shape 1025"/>
        <xdr:cNvGraphicFramePr/>
      </xdr:nvGraphicFramePr>
      <xdr:xfrm>
        <a:off x="0" y="0"/>
        <a:ext cx="925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67400"/>
    <xdr:graphicFrame>
      <xdr:nvGraphicFramePr>
        <xdr:cNvPr id="1" name="Shape 1025"/>
        <xdr:cNvGraphicFramePr/>
      </xdr:nvGraphicFramePr>
      <xdr:xfrm>
        <a:off x="0" y="0"/>
        <a:ext cx="925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67400"/>
    <xdr:graphicFrame>
      <xdr:nvGraphicFramePr>
        <xdr:cNvPr id="1" name="Shape 1025"/>
        <xdr:cNvGraphicFramePr/>
      </xdr:nvGraphicFramePr>
      <xdr:xfrm>
        <a:off x="0" y="0"/>
        <a:ext cx="925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B2" sqref="B2"/>
    </sheetView>
  </sheetViews>
  <sheetFormatPr defaultColWidth="8.88671875" defaultRowHeight="1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19"/>
  <sheetViews>
    <sheetView showGridLines="0" tabSelected="1" workbookViewId="0" topLeftCell="A1">
      <selection activeCell="B6" sqref="B6"/>
    </sheetView>
  </sheetViews>
  <sheetFormatPr defaultColWidth="9.6640625" defaultRowHeight="15"/>
  <cols>
    <col min="2" max="2" width="5.6640625" style="0" customWidth="1"/>
    <col min="3" max="3" width="7.6640625" style="0" customWidth="1"/>
    <col min="12" max="12" width="6.6640625" style="0" customWidth="1"/>
  </cols>
  <sheetData>
    <row r="1" spans="1:18" ht="15">
      <c r="A1" t="s">
        <v>0</v>
      </c>
      <c r="B1" t="s">
        <v>1</v>
      </c>
      <c r="C1" s="4">
        <v>0.0004</v>
      </c>
      <c r="D1" t="s">
        <v>2</v>
      </c>
      <c r="E1" s="5">
        <v>1</v>
      </c>
      <c r="F1">
        <f>C1*F4</f>
        <v>22</v>
      </c>
      <c r="G1" t="s">
        <v>3</v>
      </c>
      <c r="H1" t="s">
        <v>4</v>
      </c>
      <c r="K1" t="str">
        <f>G3&amp;FIXED(C3,0,TRUE)&amp;G1</f>
        <v>FIELD INCLINATION = 71 DEGREES</v>
      </c>
      <c r="O1" t="s">
        <v>5</v>
      </c>
      <c r="R1" t="s">
        <v>6</v>
      </c>
    </row>
    <row r="2" spans="1:19" ht="15">
      <c r="A2" t="s">
        <v>7</v>
      </c>
      <c r="B2" t="s">
        <v>8</v>
      </c>
      <c r="C2" s="5">
        <v>3</v>
      </c>
      <c r="E2" t="s">
        <v>9</v>
      </c>
      <c r="F2">
        <f>$C$4*SIN($D$3)</f>
        <v>87.13273685410796</v>
      </c>
      <c r="G2" t="s">
        <v>10</v>
      </c>
      <c r="K2" t="str">
        <f>G2&amp;FIXED(C2,2,TRUE)&amp;H1</f>
        <v>DEPTH BELOW SENSOR =  3.00 METERS</v>
      </c>
      <c r="O2" t="str">
        <f>FIXED(C1,7,TRUE)</f>
        <v>0.0004000</v>
      </c>
      <c r="R2" t="str">
        <f>FIXED(E1,2,TRUE)</f>
        <v>1.00</v>
      </c>
      <c r="S2" t="s">
        <v>11</v>
      </c>
    </row>
    <row r="3" spans="1:18" ht="15">
      <c r="A3" t="s">
        <v>12</v>
      </c>
      <c r="B3" t="s">
        <v>13</v>
      </c>
      <c r="C3" s="5">
        <v>71</v>
      </c>
      <c r="D3">
        <f>PI()*C3/180</f>
        <v>1.239183768915974</v>
      </c>
      <c r="E3" t="s">
        <v>14</v>
      </c>
      <c r="F3">
        <f>$C$4*COS($D$3)</f>
        <v>30.00220732037146</v>
      </c>
      <c r="G3" t="s">
        <v>15</v>
      </c>
      <c r="L3" t="s">
        <v>16</v>
      </c>
      <c r="M3">
        <v>0</v>
      </c>
      <c r="N3" t="s">
        <v>17</v>
      </c>
      <c r="O3" t="s">
        <v>18</v>
      </c>
      <c r="R3" t="str">
        <f>R1&amp;R2&amp;S2</f>
        <v>Radius of artifact =1.00 meter</v>
      </c>
    </row>
    <row r="4" spans="2:15" ht="15">
      <c r="B4" t="s">
        <v>19</v>
      </c>
      <c r="C4">
        <f>(4/3)*PI()*E1^3*F1</f>
        <v>92.1533845053006</v>
      </c>
      <c r="D4" t="s">
        <v>20</v>
      </c>
      <c r="E4">
        <v>0</v>
      </c>
      <c r="F4" s="5">
        <v>55000</v>
      </c>
      <c r="G4" t="s">
        <v>21</v>
      </c>
      <c r="O4" t="str">
        <f>O1&amp;O2&amp;O3</f>
        <v>SUSCEPTIBILITY CONTRAST = 0.0004000 cgs units</v>
      </c>
    </row>
    <row r="5" spans="2:20" ht="15">
      <c r="B5" t="s">
        <v>36</v>
      </c>
      <c r="K5" t="s">
        <v>22</v>
      </c>
      <c r="T5" t="s">
        <v>23</v>
      </c>
    </row>
    <row r="6" spans="2:20" ht="15"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34</v>
      </c>
      <c r="M6" t="s">
        <v>35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33</v>
      </c>
    </row>
    <row r="7" spans="1:21" ht="15">
      <c r="A7" s="1">
        <f aca="true" t="shared" si="0" ref="A7:A38">(3*($C$2/C7)*($C$2/C7))-1</f>
        <v>-0.9973024278149665</v>
      </c>
      <c r="B7">
        <v>-100</v>
      </c>
      <c r="C7" s="1">
        <f aca="true" t="shared" si="1" ref="C7:C38">SQRT($C$2*$C$2+B7*B7+$E$4*$E$4)</f>
        <v>100.04498987955368</v>
      </c>
      <c r="D7" s="2">
        <f aca="true" t="shared" si="2" ref="D7:D38">($F$2/(C7*C7*C7))*(-3*(B7/C7)*($C$3/C7))</f>
        <v>0.0001851758026653221</v>
      </c>
      <c r="E7" s="2">
        <f aca="true" t="shared" si="3" ref="E7:E38">($F$2/(C7*C7*C7))*A7</f>
        <v>-8.678050996268758E-05</v>
      </c>
      <c r="F7" s="2">
        <f>($F$3/(C7*C7*C7))*(3*((B7/C7)*(B7/C7))-1)</f>
        <v>5.9842675734057834E-05</v>
      </c>
      <c r="G7" s="2">
        <f aca="true" t="shared" si="4" ref="G7:G38">($F$3/(C7*C7*C7))*(-3*(B7/C7)*($C$2/C7))</f>
        <v>2.694132767778103E-06</v>
      </c>
      <c r="H7" s="2">
        <f aca="true" t="shared" si="5" ref="H7:I26">D7+F7</f>
        <v>0.00024501847839937996</v>
      </c>
      <c r="I7" s="2">
        <f t="shared" si="5"/>
        <v>-8.408637719490947E-05</v>
      </c>
      <c r="J7" s="3">
        <f aca="true" t="shared" si="6" ref="J7:J38">SQRT(($F$4*COS($D$3)+H7)^2+($F$4*SIN($D$3)+I7)^2)</f>
        <v>55000.000000264976</v>
      </c>
      <c r="K7" s="2">
        <f aca="true" t="shared" si="7" ref="K7:K38">J7-$F$4</f>
        <v>2.64975824393332E-07</v>
      </c>
      <c r="L7">
        <v>-100</v>
      </c>
      <c r="M7" s="1">
        <f aca="true" t="shared" si="8" ref="M7:M38">SQRT(L7*L7+$M$3*$M$3+$C$2*$C$2)</f>
        <v>100.04498987955368</v>
      </c>
      <c r="N7" s="2">
        <f aca="true" t="shared" si="9" ref="N7:N38">($F$2/(M7*M7*M7))*(-3*($M$3/M7)*($C$3/M7))</f>
        <v>0</v>
      </c>
      <c r="O7" s="2">
        <f aca="true" t="shared" si="10" ref="O7:O38">($F$2/(M7*M7*M7))*U7</f>
        <v>-8.678050996268758E-05</v>
      </c>
      <c r="P7" s="2">
        <f aca="true" t="shared" si="11" ref="P7:P38">($F$3/(M7*M7*M7))*(3*(($M$3/M7)*($M$3/M7))-1)</f>
        <v>-2.9961749858545584E-05</v>
      </c>
      <c r="Q7" s="2">
        <f aca="true" t="shared" si="12" ref="Q7:Q38">($F$3/(M7*M7*M7))*(-3*($M$3/M7)*($C$2/M7))</f>
        <v>0</v>
      </c>
      <c r="R7" s="2">
        <f aca="true" t="shared" si="13" ref="R7:S26">N7+P7</f>
        <v>-2.9961749858545584E-05</v>
      </c>
      <c r="S7" s="2">
        <f t="shared" si="13"/>
        <v>-8.678050996268758E-05</v>
      </c>
      <c r="T7" s="2">
        <f aca="true" t="shared" si="14" ref="T7:T38">R7*COS($D$3)+S7*SIN($D$3)</f>
        <v>-9.180717577545633E-05</v>
      </c>
      <c r="U7">
        <f aca="true" t="shared" si="15" ref="U7:U38">3*($C$2/M7)*($C$2/M7)-1</f>
        <v>-0.9973024278149665</v>
      </c>
    </row>
    <row r="8" spans="1:21" ht="15">
      <c r="A8" s="1">
        <f t="shared" si="0"/>
        <v>-0.9971913034432539</v>
      </c>
      <c r="B8">
        <v>-98</v>
      </c>
      <c r="C8" s="1">
        <f t="shared" si="1"/>
        <v>98.04590761474952</v>
      </c>
      <c r="D8" s="2">
        <f t="shared" si="2"/>
        <v>0.00020074266197075562</v>
      </c>
      <c r="E8" s="2">
        <f t="shared" si="3"/>
        <v>-9.218736982138846E-05</v>
      </c>
      <c r="F8" s="2">
        <f aca="true" t="shared" si="16" ref="F8:F39">($F$3/(C8*C8*C8))*(3*(B8/C8)*(B8/C8)-1)</f>
        <v>6.357472065962258E-05</v>
      </c>
      <c r="G8" s="2">
        <f t="shared" si="4"/>
        <v>2.9206158457100425E-06</v>
      </c>
      <c r="H8" s="2">
        <f t="shared" si="5"/>
        <v>0.0002643173826303782</v>
      </c>
      <c r="I8" s="2">
        <f t="shared" si="5"/>
        <v>-8.926675397567841E-05</v>
      </c>
      <c r="J8" s="3">
        <f t="shared" si="6"/>
        <v>55000.00000164995</v>
      </c>
      <c r="K8" s="2">
        <f t="shared" si="7"/>
        <v>1.649947080295533E-06</v>
      </c>
      <c r="L8">
        <v>-98</v>
      </c>
      <c r="M8" s="1">
        <f t="shared" si="8"/>
        <v>98.04590761474952</v>
      </c>
      <c r="N8" s="2">
        <f t="shared" si="9"/>
        <v>0</v>
      </c>
      <c r="O8" s="2">
        <f t="shared" si="10"/>
        <v>-9.218736982138846E-05</v>
      </c>
      <c r="P8" s="2">
        <f t="shared" si="11"/>
        <v>-3.183206363357215E-05</v>
      </c>
      <c r="Q8" s="2">
        <f t="shared" si="12"/>
        <v>0</v>
      </c>
      <c r="R8" s="2">
        <f t="shared" si="13"/>
        <v>-3.183206363357215E-05</v>
      </c>
      <c r="S8" s="2">
        <f t="shared" si="13"/>
        <v>-9.218736982138846E-05</v>
      </c>
      <c r="T8" s="2">
        <f t="shared" si="14"/>
        <v>-9.752837681151151E-05</v>
      </c>
      <c r="U8">
        <f t="shared" si="15"/>
        <v>-0.9971913034432539</v>
      </c>
    </row>
    <row r="9" spans="1:21" ht="15">
      <c r="A9" s="1">
        <f t="shared" si="0"/>
        <v>-0.9970731707317073</v>
      </c>
      <c r="B9">
        <v>-96</v>
      </c>
      <c r="C9" s="1">
        <f t="shared" si="1"/>
        <v>96.04686356149273</v>
      </c>
      <c r="D9" s="2">
        <f t="shared" si="2"/>
        <v>0.00021797980257896217</v>
      </c>
      <c r="E9" s="2">
        <f t="shared" si="3"/>
        <v>-9.805253443472684E-05</v>
      </c>
      <c r="F9" s="2">
        <f t="shared" si="16"/>
        <v>6.762349656584472E-05</v>
      </c>
      <c r="G9" s="2">
        <f t="shared" si="4"/>
        <v>3.1713999366492885E-06</v>
      </c>
      <c r="H9" s="2">
        <f t="shared" si="5"/>
        <v>0.0002856032991448069</v>
      </c>
      <c r="I9" s="2">
        <f t="shared" si="5"/>
        <v>-9.488113449807755E-05</v>
      </c>
      <c r="J9" s="3">
        <f t="shared" si="6"/>
        <v>55000.00000327146</v>
      </c>
      <c r="K9" s="2">
        <f t="shared" si="7"/>
        <v>3.271459718234837E-06</v>
      </c>
      <c r="L9">
        <v>-96</v>
      </c>
      <c r="M9" s="1">
        <f t="shared" si="8"/>
        <v>96.04686356149273</v>
      </c>
      <c r="N9" s="2">
        <f t="shared" si="9"/>
        <v>0</v>
      </c>
      <c r="O9" s="2">
        <f t="shared" si="10"/>
        <v>-9.805253443472684E-05</v>
      </c>
      <c r="P9" s="2">
        <f t="shared" si="11"/>
        <v>-3.3861301406932514E-05</v>
      </c>
      <c r="Q9" s="2">
        <f t="shared" si="12"/>
        <v>0</v>
      </c>
      <c r="R9" s="2">
        <f t="shared" si="13"/>
        <v>-3.3861301406932514E-05</v>
      </c>
      <c r="S9" s="2">
        <f t="shared" si="13"/>
        <v>-9.805253443472684E-05</v>
      </c>
      <c r="T9" s="2">
        <f t="shared" si="14"/>
        <v>-0.00010373465409919841</v>
      </c>
      <c r="U9">
        <f t="shared" si="15"/>
        <v>-0.9970731707317073</v>
      </c>
    </row>
    <row r="10" spans="1:21" ht="15">
      <c r="A10" s="1">
        <f t="shared" si="0"/>
        <v>-0.9969474279253816</v>
      </c>
      <c r="B10">
        <v>-94</v>
      </c>
      <c r="C10" s="1">
        <f t="shared" si="1"/>
        <v>94.04786015641186</v>
      </c>
      <c r="D10" s="2">
        <f t="shared" si="2"/>
        <v>0.0002371069147179505</v>
      </c>
      <c r="E10" s="2">
        <f t="shared" si="3"/>
        <v>-0.00010442557057151572</v>
      </c>
      <c r="F10" s="2">
        <f t="shared" si="16"/>
        <v>7.202331117512233E-05</v>
      </c>
      <c r="G10" s="2">
        <f t="shared" si="4"/>
        <v>3.4496813256045686E-06</v>
      </c>
      <c r="H10" s="2">
        <f t="shared" si="5"/>
        <v>0.0003091302258930728</v>
      </c>
      <c r="I10" s="2">
        <f t="shared" si="5"/>
        <v>-0.00010097588924591116</v>
      </c>
      <c r="J10" s="3">
        <f t="shared" si="6"/>
        <v>55000.000005168375</v>
      </c>
      <c r="K10" s="2">
        <f t="shared" si="7"/>
        <v>5.168374627828598E-06</v>
      </c>
      <c r="L10">
        <v>-94</v>
      </c>
      <c r="M10" s="1">
        <f t="shared" si="8"/>
        <v>94.04786015641186</v>
      </c>
      <c r="N10" s="2">
        <f t="shared" si="9"/>
        <v>0</v>
      </c>
      <c r="O10" s="2">
        <f t="shared" si="10"/>
        <v>-0.00010442557057151572</v>
      </c>
      <c r="P10" s="2">
        <f t="shared" si="11"/>
        <v>-3.606670369382082E-05</v>
      </c>
      <c r="Q10" s="2">
        <f t="shared" si="12"/>
        <v>0</v>
      </c>
      <c r="R10" s="2">
        <f t="shared" si="13"/>
        <v>-3.606670369382082E-05</v>
      </c>
      <c r="S10" s="2">
        <f t="shared" si="13"/>
        <v>-0.00010442557057151572</v>
      </c>
      <c r="T10" s="2">
        <f t="shared" si="14"/>
        <v>-0.00011047848690187584</v>
      </c>
      <c r="U10">
        <f t="shared" si="15"/>
        <v>-0.9969474279253816</v>
      </c>
    </row>
    <row r="11" spans="1:21" ht="15">
      <c r="A11" s="1">
        <f t="shared" si="0"/>
        <v>-0.9968134072937567</v>
      </c>
      <c r="B11">
        <v>-92</v>
      </c>
      <c r="C11" s="1">
        <f t="shared" si="1"/>
        <v>92.04890004774636</v>
      </c>
      <c r="D11" s="2">
        <f t="shared" si="2"/>
        <v>0.0002583781416347025</v>
      </c>
      <c r="E11" s="2">
        <f t="shared" si="3"/>
        <v>-0.00011136261401544691</v>
      </c>
      <c r="F11" s="2">
        <f t="shared" si="16"/>
        <v>7.681302741194007E-05</v>
      </c>
      <c r="G11" s="2">
        <f t="shared" si="4"/>
        <v>3.759157556420968E-06</v>
      </c>
      <c r="H11" s="2">
        <f t="shared" si="5"/>
        <v>0.0003351911690466426</v>
      </c>
      <c r="I11" s="2">
        <f t="shared" si="5"/>
        <v>-0.00010760345645902594</v>
      </c>
      <c r="J11" s="3">
        <f t="shared" si="6"/>
        <v>55000.0000073865</v>
      </c>
      <c r="K11" s="2">
        <f t="shared" si="7"/>
        <v>7.386501238215715E-06</v>
      </c>
      <c r="L11">
        <v>-92</v>
      </c>
      <c r="M11" s="1">
        <f t="shared" si="8"/>
        <v>92.04890004774636</v>
      </c>
      <c r="N11" s="2">
        <f t="shared" si="9"/>
        <v>0</v>
      </c>
      <c r="O11" s="2">
        <f t="shared" si="10"/>
        <v>-0.00011136261401544691</v>
      </c>
      <c r="P11" s="2">
        <f t="shared" si="11"/>
        <v>-3.8467804318302976E-05</v>
      </c>
      <c r="Q11" s="2">
        <f t="shared" si="12"/>
        <v>0</v>
      </c>
      <c r="R11" s="2">
        <f t="shared" si="13"/>
        <v>-3.8467804318302976E-05</v>
      </c>
      <c r="S11" s="2">
        <f t="shared" si="13"/>
        <v>-0.00011136261401544691</v>
      </c>
      <c r="T11" s="2">
        <f t="shared" si="14"/>
        <v>-0.00011781931223683081</v>
      </c>
      <c r="U11">
        <f t="shared" si="15"/>
        <v>-0.9968134072937567</v>
      </c>
    </row>
    <row r="12" spans="1:21" ht="15">
      <c r="A12" s="1">
        <f t="shared" si="0"/>
        <v>-0.9966703662597114</v>
      </c>
      <c r="B12">
        <v>-90</v>
      </c>
      <c r="C12" s="1">
        <f t="shared" si="1"/>
        <v>90.0499861188218</v>
      </c>
      <c r="D12" s="2">
        <f t="shared" si="2"/>
        <v>0.00028208839338702684</v>
      </c>
      <c r="E12" s="2">
        <f t="shared" si="3"/>
        <v>-0.000118927407165047</v>
      </c>
      <c r="F12" s="2">
        <f t="shared" si="16"/>
        <v>8.203678450412041E-05</v>
      </c>
      <c r="G12" s="2">
        <f t="shared" si="4"/>
        <v>4.104119291479064E-06</v>
      </c>
      <c r="H12" s="2">
        <f t="shared" si="5"/>
        <v>0.00036412517789114726</v>
      </c>
      <c r="I12" s="2">
        <f t="shared" si="5"/>
        <v>-0.00011482328787356793</v>
      </c>
      <c r="J12" s="3">
        <f t="shared" si="6"/>
        <v>55000.00000998</v>
      </c>
      <c r="K12" s="2">
        <f t="shared" si="7"/>
        <v>9.980001777876168E-06</v>
      </c>
      <c r="L12">
        <v>-90</v>
      </c>
      <c r="M12" s="1">
        <f t="shared" si="8"/>
        <v>90.0499861188218</v>
      </c>
      <c r="N12" s="2">
        <f t="shared" si="9"/>
        <v>0</v>
      </c>
      <c r="O12" s="2">
        <f t="shared" si="10"/>
        <v>-0.000118927407165047</v>
      </c>
      <c r="P12" s="2">
        <f t="shared" si="11"/>
        <v>-4.108679424025152E-05</v>
      </c>
      <c r="Q12" s="2">
        <f t="shared" si="12"/>
        <v>0</v>
      </c>
      <c r="R12" s="2">
        <f t="shared" si="13"/>
        <v>-4.108679424025152E-05</v>
      </c>
      <c r="S12" s="2">
        <f t="shared" si="13"/>
        <v>-0.000118927407165047</v>
      </c>
      <c r="T12" s="2">
        <f t="shared" si="14"/>
        <v>-0.00012582462439577482</v>
      </c>
      <c r="U12">
        <f t="shared" si="15"/>
        <v>-0.9966703662597114</v>
      </c>
    </row>
    <row r="13" spans="1:21" ht="15">
      <c r="A13" s="1">
        <f t="shared" si="0"/>
        <v>-0.9965174771056365</v>
      </c>
      <c r="B13">
        <v>-88</v>
      </c>
      <c r="C13" s="1">
        <f t="shared" si="1"/>
        <v>88.05112151472007</v>
      </c>
      <c r="D13" s="2">
        <f t="shared" si="2"/>
        <v>0.0003085809922395013</v>
      </c>
      <c r="E13" s="2">
        <f t="shared" si="3"/>
        <v>-0.00012719252806457464</v>
      </c>
      <c r="F13" s="2">
        <f t="shared" si="16"/>
        <v>8.774485246799531E-05</v>
      </c>
      <c r="G13" s="2">
        <f t="shared" si="4"/>
        <v>4.4895615449739825E-06</v>
      </c>
      <c r="H13" s="2">
        <f t="shared" si="5"/>
        <v>0.00039632584470749666</v>
      </c>
      <c r="I13" s="2">
        <f t="shared" si="5"/>
        <v>-0.00012270296651960066</v>
      </c>
      <c r="J13" s="3">
        <f t="shared" si="6"/>
        <v>55000.00001301314</v>
      </c>
      <c r="K13" s="2">
        <f t="shared" si="7"/>
        <v>1.3013137504458427E-05</v>
      </c>
      <c r="L13">
        <v>-88</v>
      </c>
      <c r="M13" s="1">
        <f t="shared" si="8"/>
        <v>88.05112151472007</v>
      </c>
      <c r="N13" s="2">
        <f t="shared" si="9"/>
        <v>0</v>
      </c>
      <c r="O13" s="2">
        <f t="shared" si="10"/>
        <v>-0.00012719252806457464</v>
      </c>
      <c r="P13" s="2">
        <f t="shared" si="11"/>
        <v>-4.394895285124152E-05</v>
      </c>
      <c r="Q13" s="2">
        <f t="shared" si="12"/>
        <v>0</v>
      </c>
      <c r="R13" s="2">
        <f t="shared" si="13"/>
        <v>-4.394895285124152E-05</v>
      </c>
      <c r="S13" s="2">
        <f t="shared" si="13"/>
        <v>-0.00012719252806457464</v>
      </c>
      <c r="T13" s="2">
        <f t="shared" si="14"/>
        <v>-0.00013457127743259602</v>
      </c>
      <c r="U13">
        <f t="shared" si="15"/>
        <v>-0.9965174771056365</v>
      </c>
    </row>
    <row r="14" spans="1:21" ht="15">
      <c r="A14" s="1">
        <f t="shared" si="0"/>
        <v>-0.9963538149898717</v>
      </c>
      <c r="B14">
        <v>-86</v>
      </c>
      <c r="C14" s="1">
        <f t="shared" si="1"/>
        <v>86.05230967266364</v>
      </c>
      <c r="D14" s="2">
        <f t="shared" si="2"/>
        <v>0.0003382569690461546</v>
      </c>
      <c r="E14" s="2">
        <f t="shared" si="3"/>
        <v>-0.00013624085149156726</v>
      </c>
      <c r="F14" s="2">
        <f t="shared" si="16"/>
        <v>9.399464836967538E-05</v>
      </c>
      <c r="G14" s="2">
        <f t="shared" si="4"/>
        <v>4.921318936489802E-06</v>
      </c>
      <c r="H14" s="2">
        <f t="shared" si="5"/>
        <v>0.00043225161741583</v>
      </c>
      <c r="I14" s="2">
        <f t="shared" si="5"/>
        <v>-0.00013131953255507745</v>
      </c>
      <c r="J14" s="3">
        <f t="shared" si="6"/>
        <v>55000.0000165623</v>
      </c>
      <c r="K14" s="2">
        <f t="shared" si="7"/>
        <v>1.6562298696953803E-05</v>
      </c>
      <c r="L14">
        <v>-86</v>
      </c>
      <c r="M14" s="1">
        <f t="shared" si="8"/>
        <v>86.05230967266364</v>
      </c>
      <c r="N14" s="2">
        <f t="shared" si="9"/>
        <v>0</v>
      </c>
      <c r="O14" s="2">
        <f t="shared" si="10"/>
        <v>-0.00013624085149156726</v>
      </c>
      <c r="P14" s="2">
        <f t="shared" si="11"/>
        <v>-4.7083161143032284E-05</v>
      </c>
      <c r="Q14" s="2">
        <f t="shared" si="12"/>
        <v>0</v>
      </c>
      <c r="R14" s="2">
        <f t="shared" si="13"/>
        <v>-4.7083161143032284E-05</v>
      </c>
      <c r="S14" s="2">
        <f t="shared" si="13"/>
        <v>-0.00013624085149156726</v>
      </c>
      <c r="T14" s="2">
        <f t="shared" si="14"/>
        <v>-0.00014414703372009064</v>
      </c>
      <c r="U14">
        <f t="shared" si="15"/>
        <v>-0.9963538149898717</v>
      </c>
    </row>
    <row r="15" spans="1:21" ht="15">
      <c r="A15" s="1">
        <f t="shared" si="0"/>
        <v>-0.9961783439490446</v>
      </c>
      <c r="B15">
        <v>-84</v>
      </c>
      <c r="C15" s="1">
        <f t="shared" si="1"/>
        <v>84.0535543567314</v>
      </c>
      <c r="D15" s="2">
        <f t="shared" si="2"/>
        <v>0.000371586416294199</v>
      </c>
      <c r="E15" s="2">
        <f t="shared" si="3"/>
        <v>-0.00014616729252618893</v>
      </c>
      <c r="F15" s="2">
        <f t="shared" si="16"/>
        <v>0.00010085194962693308</v>
      </c>
      <c r="G15" s="2">
        <f t="shared" si="4"/>
        <v>5.406230867046827E-06</v>
      </c>
      <c r="H15" s="2">
        <f t="shared" si="5"/>
        <v>0.0004724383659211321</v>
      </c>
      <c r="I15" s="2">
        <f t="shared" si="5"/>
        <v>-0.0001407610616591421</v>
      </c>
      <c r="J15" s="3">
        <f t="shared" si="6"/>
        <v>55000.00002071868</v>
      </c>
      <c r="K15" s="2">
        <f t="shared" si="7"/>
        <v>2.071868220809847E-05</v>
      </c>
      <c r="L15">
        <v>-84</v>
      </c>
      <c r="M15" s="1">
        <f t="shared" si="8"/>
        <v>84.0535543567314</v>
      </c>
      <c r="N15" s="2">
        <f t="shared" si="9"/>
        <v>0</v>
      </c>
      <c r="O15" s="2">
        <f t="shared" si="10"/>
        <v>-0.00014616729252618893</v>
      </c>
      <c r="P15" s="2">
        <f t="shared" si="11"/>
        <v>-5.052251465037808E-05</v>
      </c>
      <c r="Q15" s="2">
        <f t="shared" si="12"/>
        <v>0</v>
      </c>
      <c r="R15" s="2">
        <f t="shared" si="13"/>
        <v>-5.052251465037808E-05</v>
      </c>
      <c r="S15" s="2">
        <f t="shared" si="13"/>
        <v>-0.00014616729252618893</v>
      </c>
      <c r="T15" s="2">
        <f t="shared" si="14"/>
        <v>-0.00015465241208182908</v>
      </c>
      <c r="U15">
        <f t="shared" si="15"/>
        <v>-0.9961783439490446</v>
      </c>
    </row>
    <row r="16" spans="1:21" ht="15">
      <c r="A16" s="1">
        <f t="shared" si="0"/>
        <v>-0.9959899004901233</v>
      </c>
      <c r="B16">
        <v>-82</v>
      </c>
      <c r="C16" s="1">
        <f t="shared" si="1"/>
        <v>82.05485969764375</v>
      </c>
      <c r="D16" s="2">
        <f t="shared" si="2"/>
        <v>0.0004091224158356667</v>
      </c>
      <c r="E16" s="2">
        <f t="shared" si="3"/>
        <v>-0.00015708089548803283</v>
      </c>
      <c r="F16" s="2">
        <f t="shared" si="16"/>
        <v>0.00010839234836217185</v>
      </c>
      <c r="G16" s="2">
        <f t="shared" si="4"/>
        <v>5.952344154422416E-06</v>
      </c>
      <c r="H16" s="2">
        <f t="shared" si="5"/>
        <v>0.0005175147641978385</v>
      </c>
      <c r="I16" s="2">
        <f t="shared" si="5"/>
        <v>-0.0001511285513336104</v>
      </c>
      <c r="J16" s="3">
        <f t="shared" si="6"/>
        <v>55000.00002559147</v>
      </c>
      <c r="K16" s="2">
        <f t="shared" si="7"/>
        <v>2.5591471057850868E-05</v>
      </c>
      <c r="L16">
        <v>-82</v>
      </c>
      <c r="M16" s="1">
        <f t="shared" si="8"/>
        <v>82.05485969764375</v>
      </c>
      <c r="N16" s="2">
        <f t="shared" si="9"/>
        <v>0</v>
      </c>
      <c r="O16" s="2">
        <f t="shared" si="10"/>
        <v>-0.00015708089548803283</v>
      </c>
      <c r="P16" s="2">
        <f t="shared" si="11"/>
        <v>-5.4305058525374145E-05</v>
      </c>
      <c r="Q16" s="2">
        <f t="shared" si="12"/>
        <v>0</v>
      </c>
      <c r="R16" s="2">
        <f t="shared" si="13"/>
        <v>-5.4305058525374145E-05</v>
      </c>
      <c r="S16" s="2">
        <f t="shared" si="13"/>
        <v>-0.00015708089548803283</v>
      </c>
      <c r="T16" s="2">
        <f t="shared" si="14"/>
        <v>-0.00016620290223750387</v>
      </c>
      <c r="U16">
        <f t="shared" si="15"/>
        <v>-0.9959899004901233</v>
      </c>
    </row>
    <row r="17" spans="1:21" ht="15">
      <c r="A17" s="1">
        <f t="shared" si="0"/>
        <v>-0.99578717428616</v>
      </c>
      <c r="B17">
        <v>-80</v>
      </c>
      <c r="C17" s="1">
        <f t="shared" si="1"/>
        <v>80.05623023850174</v>
      </c>
      <c r="D17" s="2">
        <f t="shared" si="2"/>
        <v>0.0004515182064891032</v>
      </c>
      <c r="E17" s="2">
        <f t="shared" si="3"/>
        <v>-0.00016910734705478033</v>
      </c>
      <c r="F17" s="2">
        <f t="shared" si="16"/>
        <v>0.00011670300200744613</v>
      </c>
      <c r="G17" s="2">
        <f t="shared" si="4"/>
        <v>6.5691628055164735E-06</v>
      </c>
      <c r="H17" s="2">
        <f t="shared" si="5"/>
        <v>0.0005682212084965493</v>
      </c>
      <c r="I17" s="2">
        <f t="shared" si="5"/>
        <v>-0.00016253818424926387</v>
      </c>
      <c r="J17" s="3">
        <f t="shared" si="6"/>
        <v>55000.00003131186</v>
      </c>
      <c r="K17" s="2">
        <f t="shared" si="7"/>
        <v>3.1311858037952334E-05</v>
      </c>
      <c r="L17">
        <v>-80</v>
      </c>
      <c r="M17" s="1">
        <f t="shared" si="8"/>
        <v>80.05623023850174</v>
      </c>
      <c r="N17" s="2">
        <f t="shared" si="9"/>
        <v>0</v>
      </c>
      <c r="O17" s="2">
        <f t="shared" si="10"/>
        <v>-0.00016910734705478033</v>
      </c>
      <c r="P17" s="2">
        <f t="shared" si="11"/>
        <v>-5.847467280632651E-05</v>
      </c>
      <c r="Q17" s="2">
        <f t="shared" si="12"/>
        <v>0</v>
      </c>
      <c r="R17" s="2">
        <f t="shared" si="13"/>
        <v>-5.847467280632651E-05</v>
      </c>
      <c r="S17" s="2">
        <f t="shared" si="13"/>
        <v>-0.00016910734705478033</v>
      </c>
      <c r="T17" s="2">
        <f t="shared" si="14"/>
        <v>-0.00017893162921865703</v>
      </c>
      <c r="U17">
        <f t="shared" si="15"/>
        <v>-0.99578717428616</v>
      </c>
    </row>
    <row r="18" spans="1:21" ht="15">
      <c r="A18" s="1">
        <f t="shared" si="0"/>
        <v>-0.9955686853766618</v>
      </c>
      <c r="B18">
        <v>-78</v>
      </c>
      <c r="C18" s="1">
        <f t="shared" si="1"/>
        <v>78.05767098754612</v>
      </c>
      <c r="D18" s="2">
        <f t="shared" si="2"/>
        <v>0.0004995484506330346</v>
      </c>
      <c r="E18" s="2">
        <f t="shared" si="3"/>
        <v>-0.00018239201285301477</v>
      </c>
      <c r="F18" s="2">
        <f t="shared" si="16"/>
        <v>0.0001258847497615981</v>
      </c>
      <c r="G18" s="2">
        <f t="shared" si="4"/>
        <v>7.267957425169987E-06</v>
      </c>
      <c r="H18" s="2">
        <f t="shared" si="5"/>
        <v>0.0006254332003946327</v>
      </c>
      <c r="I18" s="2">
        <f t="shared" si="5"/>
        <v>-0.00017512405542784477</v>
      </c>
      <c r="J18" s="3">
        <f t="shared" si="6"/>
        <v>55000.00003803809</v>
      </c>
      <c r="K18" s="2">
        <f t="shared" si="7"/>
        <v>3.8038087950553745E-05</v>
      </c>
      <c r="L18">
        <v>-78</v>
      </c>
      <c r="M18" s="1">
        <f t="shared" si="8"/>
        <v>78.05767098754612</v>
      </c>
      <c r="N18" s="2">
        <f t="shared" si="9"/>
        <v>0</v>
      </c>
      <c r="O18" s="2">
        <f t="shared" si="10"/>
        <v>-0.00018239201285301477</v>
      </c>
      <c r="P18" s="2">
        <f t="shared" si="11"/>
        <v>-6.308214329282154E-05</v>
      </c>
      <c r="Q18" s="2">
        <f t="shared" si="12"/>
        <v>0</v>
      </c>
      <c r="R18" s="2">
        <f t="shared" si="13"/>
        <v>-6.308214329282154E-05</v>
      </c>
      <c r="S18" s="2">
        <f t="shared" si="13"/>
        <v>-0.00018239201285301477</v>
      </c>
      <c r="T18" s="2">
        <f t="shared" si="14"/>
        <v>-0.00019299257316452063</v>
      </c>
      <c r="U18">
        <f t="shared" si="15"/>
        <v>-0.9955686853766618</v>
      </c>
    </row>
    <row r="19" spans="1:21" ht="15">
      <c r="A19" s="1">
        <f t="shared" si="0"/>
        <v>-0.99533275713051</v>
      </c>
      <c r="B19">
        <v>-76</v>
      </c>
      <c r="C19" s="1">
        <f t="shared" si="1"/>
        <v>76.05918747922567</v>
      </c>
      <c r="D19" s="2">
        <f t="shared" si="2"/>
        <v>0.0005541357161786151</v>
      </c>
      <c r="E19" s="2">
        <f t="shared" si="3"/>
        <v>-0.0001971036232861666</v>
      </c>
      <c r="F19" s="2">
        <f t="shared" si="16"/>
        <v>0.00013605468313678754</v>
      </c>
      <c r="G19" s="2">
        <f t="shared" si="4"/>
        <v>8.062150503817262E-06</v>
      </c>
      <c r="H19" s="2">
        <f t="shared" si="5"/>
        <v>0.0006901903993154026</v>
      </c>
      <c r="I19" s="2">
        <f t="shared" si="5"/>
        <v>-0.00018904147278234933</v>
      </c>
      <c r="J19" s="3">
        <f t="shared" si="6"/>
        <v>55000.000045961795</v>
      </c>
      <c r="K19" s="2">
        <f t="shared" si="7"/>
        <v>4.5961794967297465E-05</v>
      </c>
      <c r="L19">
        <v>-76</v>
      </c>
      <c r="M19" s="1">
        <f t="shared" si="8"/>
        <v>76.05918747922567</v>
      </c>
      <c r="N19" s="2">
        <f t="shared" si="9"/>
        <v>0</v>
      </c>
      <c r="O19" s="2">
        <f t="shared" si="10"/>
        <v>-0.0001971036232861666</v>
      </c>
      <c r="P19" s="2">
        <f t="shared" si="11"/>
        <v>-6.818646295991647E-05</v>
      </c>
      <c r="Q19" s="2">
        <f t="shared" si="12"/>
        <v>0</v>
      </c>
      <c r="R19" s="2">
        <f t="shared" si="13"/>
        <v>-6.818646295991647E-05</v>
      </c>
      <c r="S19" s="2">
        <f t="shared" si="13"/>
        <v>-0.0001971036232861666</v>
      </c>
      <c r="T19" s="2">
        <f t="shared" si="14"/>
        <v>-0.00020856447803982184</v>
      </c>
      <c r="U19">
        <f t="shared" si="15"/>
        <v>-0.99533275713051</v>
      </c>
    </row>
    <row r="20" spans="1:21" ht="15">
      <c r="A20" s="1">
        <f t="shared" si="0"/>
        <v>-0.995077484047402</v>
      </c>
      <c r="B20">
        <v>-74</v>
      </c>
      <c r="C20" s="1">
        <f t="shared" si="1"/>
        <v>74.06078584514209</v>
      </c>
      <c r="D20" s="2">
        <f t="shared" si="2"/>
        <v>0.0006163836339130103</v>
      </c>
      <c r="E20" s="2">
        <f t="shared" si="3"/>
        <v>-0.0002134387688045432</v>
      </c>
      <c r="F20" s="2">
        <f t="shared" si="16"/>
        <v>0.00014734928310374942</v>
      </c>
      <c r="G20" s="2">
        <f t="shared" si="4"/>
        <v>8.967798825468071E-06</v>
      </c>
      <c r="H20" s="2">
        <f t="shared" si="5"/>
        <v>0.0007637329170167597</v>
      </c>
      <c r="I20" s="2">
        <f t="shared" si="5"/>
        <v>-0.00020447096997907514</v>
      </c>
      <c r="J20" s="3">
        <f t="shared" si="6"/>
        <v>55000.00005531602</v>
      </c>
      <c r="K20" s="2">
        <f t="shared" si="7"/>
        <v>5.531602073460817E-05</v>
      </c>
      <c r="L20">
        <v>-74</v>
      </c>
      <c r="M20" s="1">
        <f t="shared" si="8"/>
        <v>74.06078584514209</v>
      </c>
      <c r="N20" s="2">
        <f t="shared" si="9"/>
        <v>0</v>
      </c>
      <c r="O20" s="2">
        <f t="shared" si="10"/>
        <v>-0.0002134387688045432</v>
      </c>
      <c r="P20" s="2">
        <f t="shared" si="11"/>
        <v>-7.385642125779634E-05</v>
      </c>
      <c r="Q20" s="2">
        <f t="shared" si="12"/>
        <v>0</v>
      </c>
      <c r="R20" s="2">
        <f t="shared" si="13"/>
        <v>-7.385642125779634E-05</v>
      </c>
      <c r="S20" s="2">
        <f t="shared" si="13"/>
        <v>-0.0002134387688045432</v>
      </c>
      <c r="T20" s="2">
        <f t="shared" si="14"/>
        <v>-0.00022585561942145465</v>
      </c>
      <c r="U20">
        <f t="shared" si="15"/>
        <v>-0.995077484047402</v>
      </c>
    </row>
    <row r="21" spans="1:21" ht="15">
      <c r="A21" s="1">
        <f t="shared" si="0"/>
        <v>-0.9948006932409013</v>
      </c>
      <c r="B21">
        <v>-72</v>
      </c>
      <c r="C21" s="1">
        <f t="shared" si="1"/>
        <v>72.06247289678588</v>
      </c>
      <c r="D21" s="2">
        <f t="shared" si="2"/>
        <v>0.0006876186524186553</v>
      </c>
      <c r="E21" s="2">
        <f t="shared" si="3"/>
        <v>-0.00023162740991097892</v>
      </c>
      <c r="F21" s="2">
        <f t="shared" si="16"/>
        <v>0.00015992826816099064</v>
      </c>
      <c r="G21" s="2">
        <f t="shared" si="4"/>
        <v>1.0004200962286122E-05</v>
      </c>
      <c r="H21" s="2">
        <f t="shared" si="5"/>
        <v>0.000847546920579646</v>
      </c>
      <c r="I21" s="2">
        <f t="shared" si="5"/>
        <v>-0.0002216232089486928</v>
      </c>
      <c r="J21" s="3">
        <f t="shared" si="6"/>
        <v>55000.00006638542</v>
      </c>
      <c r="K21" s="2">
        <f t="shared" si="7"/>
        <v>6.638542254222557E-05</v>
      </c>
      <c r="L21">
        <v>-72</v>
      </c>
      <c r="M21" s="1">
        <f t="shared" si="8"/>
        <v>72.06247289678588</v>
      </c>
      <c r="N21" s="2">
        <f t="shared" si="9"/>
        <v>0</v>
      </c>
      <c r="O21" s="2">
        <f t="shared" si="10"/>
        <v>-0.00023162740991097892</v>
      </c>
      <c r="P21" s="2">
        <f t="shared" si="11"/>
        <v>-8.017255493387628E-05</v>
      </c>
      <c r="Q21" s="2">
        <f t="shared" si="12"/>
        <v>0</v>
      </c>
      <c r="R21" s="2">
        <f t="shared" si="13"/>
        <v>-8.017255493387628E-05</v>
      </c>
      <c r="S21" s="2">
        <f t="shared" si="13"/>
        <v>-0.00023162740991097892</v>
      </c>
      <c r="T21" s="2">
        <f t="shared" si="14"/>
        <v>-0.00024510964943672497</v>
      </c>
      <c r="U21">
        <f t="shared" si="15"/>
        <v>-0.9948006932409013</v>
      </c>
    </row>
    <row r="22" spans="1:21" ht="15">
      <c r="A22" s="1">
        <f t="shared" si="0"/>
        <v>-0.9944998981462619</v>
      </c>
      <c r="B22">
        <v>-70</v>
      </c>
      <c r="C22" s="1">
        <f t="shared" si="1"/>
        <v>70.06425622241343</v>
      </c>
      <c r="D22" s="2">
        <f t="shared" si="2"/>
        <v>0.0007694429392321225</v>
      </c>
      <c r="E22" s="2">
        <f t="shared" si="3"/>
        <v>-0.00025193966662181234</v>
      </c>
      <c r="F22" s="2">
        <f t="shared" si="16"/>
        <v>0.00017397933964189712</v>
      </c>
      <c r="G22" s="2">
        <f t="shared" si="4"/>
        <v>1.1194666936410495E-05</v>
      </c>
      <c r="H22" s="2">
        <f t="shared" si="5"/>
        <v>0.0009434222788740195</v>
      </c>
      <c r="I22" s="2">
        <f t="shared" si="5"/>
        <v>-0.00024074499968540185</v>
      </c>
      <c r="J22" s="3">
        <f t="shared" si="6"/>
        <v>55000.00007951938</v>
      </c>
      <c r="K22" s="2">
        <f t="shared" si="7"/>
        <v>7.951937732286751E-05</v>
      </c>
      <c r="L22">
        <v>-70</v>
      </c>
      <c r="M22" s="1">
        <f t="shared" si="8"/>
        <v>70.06425622241343</v>
      </c>
      <c r="N22" s="2">
        <f t="shared" si="9"/>
        <v>0</v>
      </c>
      <c r="O22" s="2">
        <f t="shared" si="10"/>
        <v>-0.00025193966662181234</v>
      </c>
      <c r="P22" s="2">
        <f t="shared" si="11"/>
        <v>-8.722955554101449E-05</v>
      </c>
      <c r="Q22" s="2">
        <f t="shared" si="12"/>
        <v>0</v>
      </c>
      <c r="R22" s="2">
        <f t="shared" si="13"/>
        <v>-8.722955554101449E-05</v>
      </c>
      <c r="S22" s="2">
        <f t="shared" si="13"/>
        <v>-0.00025193966662181234</v>
      </c>
      <c r="T22" s="2">
        <f t="shared" si="14"/>
        <v>-0.00026661280013282886</v>
      </c>
      <c r="U22">
        <f t="shared" si="15"/>
        <v>-0.9944998981462619</v>
      </c>
    </row>
    <row r="23" spans="1:21" ht="15">
      <c r="A23" s="1">
        <f t="shared" si="0"/>
        <v>-0.9941722426073818</v>
      </c>
      <c r="B23">
        <v>-68</v>
      </c>
      <c r="C23" s="1">
        <f t="shared" si="1"/>
        <v>68.06614430096654</v>
      </c>
      <c r="D23" s="2">
        <f t="shared" si="2"/>
        <v>0.0008638018327164213</v>
      </c>
      <c r="E23" s="2">
        <f t="shared" si="3"/>
        <v>-0.0002746942309784477</v>
      </c>
      <c r="F23" s="2">
        <f t="shared" si="16"/>
        <v>0.00018972406638541968</v>
      </c>
      <c r="G23" s="2">
        <f t="shared" si="4"/>
        <v>1.2567499580893694E-05</v>
      </c>
      <c r="H23" s="2">
        <f t="shared" si="5"/>
        <v>0.001053525899101841</v>
      </c>
      <c r="I23" s="2">
        <f t="shared" si="5"/>
        <v>-0.000262126731397554</v>
      </c>
      <c r="J23" s="3">
        <f t="shared" si="6"/>
        <v>55000.00009514879</v>
      </c>
      <c r="K23" s="2">
        <f t="shared" si="7"/>
        <v>9.514878911431879E-05</v>
      </c>
      <c r="L23">
        <v>-68</v>
      </c>
      <c r="M23" s="1">
        <f t="shared" si="8"/>
        <v>68.06614430096654</v>
      </c>
      <c r="N23" s="2">
        <f t="shared" si="9"/>
        <v>0</v>
      </c>
      <c r="O23" s="2">
        <f t="shared" si="10"/>
        <v>-0.0002746942309784477</v>
      </c>
      <c r="P23" s="2">
        <f t="shared" si="11"/>
        <v>-9.513925744817074E-05</v>
      </c>
      <c r="Q23" s="2">
        <f t="shared" si="12"/>
        <v>0</v>
      </c>
      <c r="R23" s="2">
        <f t="shared" si="13"/>
        <v>-9.513925744817074E-05</v>
      </c>
      <c r="S23" s="2">
        <f t="shared" si="13"/>
        <v>-0.0002746942309784477</v>
      </c>
      <c r="T23" s="2">
        <f t="shared" si="14"/>
        <v>-0.00029070281046391684</v>
      </c>
      <c r="U23">
        <f t="shared" si="15"/>
        <v>-0.9941722426073818</v>
      </c>
    </row>
    <row r="24" spans="1:21" ht="15">
      <c r="A24" s="1">
        <f t="shared" si="0"/>
        <v>-0.9938144329896907</v>
      </c>
      <c r="B24">
        <v>-66</v>
      </c>
      <c r="C24" s="1">
        <f t="shared" si="1"/>
        <v>66.06814663663572</v>
      </c>
      <c r="D24" s="2">
        <f t="shared" si="2"/>
        <v>0.0009730704280325814</v>
      </c>
      <c r="E24" s="2">
        <f t="shared" si="3"/>
        <v>-0.00030026885167202573</v>
      </c>
      <c r="F24" s="2">
        <f t="shared" si="16"/>
        <v>0.0002074252256412637</v>
      </c>
      <c r="G24" s="2">
        <f t="shared" si="4"/>
        <v>1.4157254283685007E-05</v>
      </c>
      <c r="H24" s="2">
        <f t="shared" si="5"/>
        <v>0.001180495653673845</v>
      </c>
      <c r="I24" s="2">
        <f t="shared" si="5"/>
        <v>-0.0002861115973883407</v>
      </c>
      <c r="J24" s="3">
        <f t="shared" si="6"/>
        <v>55000.00011380796</v>
      </c>
      <c r="K24" s="2">
        <f t="shared" si="7"/>
        <v>0.00011380796058801934</v>
      </c>
      <c r="L24">
        <v>-66</v>
      </c>
      <c r="M24" s="1">
        <f t="shared" si="8"/>
        <v>66.06814663663572</v>
      </c>
      <c r="N24" s="2">
        <f t="shared" si="9"/>
        <v>0</v>
      </c>
      <c r="O24" s="2">
        <f t="shared" si="10"/>
        <v>-0.00030026885167202573</v>
      </c>
      <c r="P24" s="2">
        <f t="shared" si="11"/>
        <v>-0.00010403436859980648</v>
      </c>
      <c r="Q24" s="2">
        <f t="shared" si="12"/>
        <v>0</v>
      </c>
      <c r="R24" s="2">
        <f t="shared" si="13"/>
        <v>-0.00010403436859980648</v>
      </c>
      <c r="S24" s="2">
        <f t="shared" si="13"/>
        <v>-0.00030026885167202573</v>
      </c>
      <c r="T24" s="2">
        <f t="shared" si="14"/>
        <v>-0.00031778005431493085</v>
      </c>
      <c r="U24">
        <f t="shared" si="15"/>
        <v>-0.9938144329896907</v>
      </c>
    </row>
    <row r="25" spans="1:21" ht="15">
      <c r="A25" s="1">
        <f t="shared" si="0"/>
        <v>-0.9934226552984166</v>
      </c>
      <c r="B25">
        <v>-64</v>
      </c>
      <c r="C25" s="1">
        <f t="shared" si="1"/>
        <v>64.07027391856539</v>
      </c>
      <c r="D25" s="2">
        <f t="shared" si="2"/>
        <v>0.001100165518932904</v>
      </c>
      <c r="E25" s="2">
        <f t="shared" si="3"/>
        <v>-0.00032911348196951163</v>
      </c>
      <c r="F25" s="2">
        <f t="shared" si="16"/>
        <v>0.00022739601797890937</v>
      </c>
      <c r="G25" s="2">
        <f t="shared" si="4"/>
        <v>1.6006367634834632E-05</v>
      </c>
      <c r="H25" s="2">
        <f t="shared" si="5"/>
        <v>0.0013275615369118133</v>
      </c>
      <c r="I25" s="2">
        <f t="shared" si="5"/>
        <v>-0.000313107114334677</v>
      </c>
      <c r="J25" s="3">
        <f t="shared" si="6"/>
        <v>55000.00013616318</v>
      </c>
      <c r="K25" s="2">
        <f t="shared" si="7"/>
        <v>0.0001361631802865304</v>
      </c>
      <c r="L25">
        <v>-64</v>
      </c>
      <c r="M25" s="1">
        <f t="shared" si="8"/>
        <v>64.07027391856539</v>
      </c>
      <c r="N25" s="2">
        <f t="shared" si="9"/>
        <v>0</v>
      </c>
      <c r="O25" s="2">
        <f t="shared" si="10"/>
        <v>-0.00032911348196951163</v>
      </c>
      <c r="P25" s="2">
        <f t="shared" si="11"/>
        <v>-0.00011407315823089614</v>
      </c>
      <c r="Q25" s="2">
        <f t="shared" si="12"/>
        <v>0</v>
      </c>
      <c r="R25" s="2">
        <f t="shared" si="13"/>
        <v>-0.00011407315823089614</v>
      </c>
      <c r="S25" s="2">
        <f t="shared" si="13"/>
        <v>-0.00032911348196951163</v>
      </c>
      <c r="T25" s="2">
        <f t="shared" si="14"/>
        <v>-0.0003483214982806761</v>
      </c>
      <c r="U25">
        <f t="shared" si="15"/>
        <v>-0.9934226552984166</v>
      </c>
    </row>
    <row r="26" spans="1:21" ht="15">
      <c r="A26" s="1">
        <f t="shared" si="0"/>
        <v>-0.9929924733973527</v>
      </c>
      <c r="B26">
        <v>-62</v>
      </c>
      <c r="C26" s="1">
        <f t="shared" si="1"/>
        <v>62.07253821135398</v>
      </c>
      <c r="D26" s="2">
        <f t="shared" si="2"/>
        <v>0.0012486914151410352</v>
      </c>
      <c r="E26" s="2">
        <f t="shared" si="3"/>
        <v>-0.0003617668752331971</v>
      </c>
      <c r="F26" s="2">
        <f t="shared" si="16"/>
        <v>0.00025001171131639334</v>
      </c>
      <c r="G26" s="2">
        <f t="shared" si="4"/>
        <v>1.8167278931442567E-05</v>
      </c>
      <c r="H26" s="2">
        <f t="shared" si="5"/>
        <v>0.0014987031264574284</v>
      </c>
      <c r="I26" s="2">
        <f t="shared" si="5"/>
        <v>-0.0003435995963017545</v>
      </c>
      <c r="J26" s="3">
        <f t="shared" si="6"/>
        <v>55000.00016305022</v>
      </c>
      <c r="K26" s="2">
        <f t="shared" si="7"/>
        <v>0.000163050222909078</v>
      </c>
      <c r="L26">
        <v>-62</v>
      </c>
      <c r="M26" s="1">
        <f t="shared" si="8"/>
        <v>62.07253821135398</v>
      </c>
      <c r="N26" s="2">
        <f t="shared" si="9"/>
        <v>0</v>
      </c>
      <c r="O26" s="2">
        <f t="shared" si="10"/>
        <v>-0.0003617668752331971</v>
      </c>
      <c r="P26" s="2">
        <f t="shared" si="11"/>
        <v>-0.00012544538660008638</v>
      </c>
      <c r="Q26" s="2">
        <f t="shared" si="12"/>
        <v>0</v>
      </c>
      <c r="R26" s="2">
        <f t="shared" si="13"/>
        <v>-0.00012544538660008638</v>
      </c>
      <c r="S26" s="2">
        <f t="shared" si="13"/>
        <v>-0.0003617668752331971</v>
      </c>
      <c r="T26" s="2">
        <f t="shared" si="14"/>
        <v>-0.0003828983235700629</v>
      </c>
      <c r="U26">
        <f t="shared" si="15"/>
        <v>-0.9929924733973527</v>
      </c>
    </row>
    <row r="27" spans="1:21" ht="15">
      <c r="A27" s="1">
        <f t="shared" si="0"/>
        <v>-0.9925187032418953</v>
      </c>
      <c r="B27">
        <v>-60</v>
      </c>
      <c r="C27" s="1">
        <f t="shared" si="1"/>
        <v>60.07495318350236</v>
      </c>
      <c r="D27" s="2">
        <f t="shared" si="2"/>
        <v>0.0014231314103069273</v>
      </c>
      <c r="E27" s="2">
        <f t="shared" si="3"/>
        <v>-0.0003988776769733501</v>
      </c>
      <c r="F27" s="2">
        <f t="shared" si="16"/>
        <v>0.00027572445780628407</v>
      </c>
      <c r="G27" s="2">
        <f t="shared" si="4"/>
        <v>2.0705215855290415E-05</v>
      </c>
      <c r="H27" s="2">
        <f aca="true" t="shared" si="17" ref="H27:I46">D27+F27</f>
        <v>0.0016988558681132115</v>
      </c>
      <c r="I27" s="2">
        <f t="shared" si="17"/>
        <v>-0.0003781724611180597</v>
      </c>
      <c r="J27" s="3">
        <f t="shared" si="6"/>
        <v>55000.000195524306</v>
      </c>
      <c r="K27" s="2">
        <f t="shared" si="7"/>
        <v>0.00019552430603653193</v>
      </c>
      <c r="L27">
        <v>-60</v>
      </c>
      <c r="M27" s="1">
        <f t="shared" si="8"/>
        <v>60.07495318350236</v>
      </c>
      <c r="N27" s="2">
        <f t="shared" si="9"/>
        <v>0</v>
      </c>
      <c r="O27" s="2">
        <f t="shared" si="10"/>
        <v>-0.0003988776769733501</v>
      </c>
      <c r="P27" s="2">
        <f t="shared" si="11"/>
        <v>-0.00013837985929952427</v>
      </c>
      <c r="Q27" s="2">
        <f t="shared" si="12"/>
        <v>0</v>
      </c>
      <c r="R27" s="2">
        <f aca="true" t="shared" si="18" ref="R27:S46">N27+P27</f>
        <v>-0.00013837985929952427</v>
      </c>
      <c r="S27" s="2">
        <f t="shared" si="18"/>
        <v>-0.0003988776769733501</v>
      </c>
      <c r="T27" s="2">
        <f t="shared" si="14"/>
        <v>-0.0004221983283763935</v>
      </c>
      <c r="U27">
        <f t="shared" si="15"/>
        <v>-0.9925187032418953</v>
      </c>
    </row>
    <row r="28" spans="1:21" ht="15">
      <c r="A28" s="1">
        <f t="shared" si="0"/>
        <v>-0.9919952564482656</v>
      </c>
      <c r="B28">
        <v>-58</v>
      </c>
      <c r="C28" s="1">
        <f t="shared" si="1"/>
        <v>58.077534382926416</v>
      </c>
      <c r="D28" s="2">
        <f t="shared" si="2"/>
        <v>0.0016291013348862728</v>
      </c>
      <c r="E28" s="2">
        <f t="shared" si="3"/>
        <v>-0.00044123142840614123</v>
      </c>
      <c r="F28" s="2">
        <f t="shared" si="16"/>
        <v>0.00030508228879057693</v>
      </c>
      <c r="G28" s="2">
        <f t="shared" si="4"/>
        <v>2.370188342739711E-05</v>
      </c>
      <c r="H28" s="2">
        <f t="shared" si="17"/>
        <v>0.0019341836236768497</v>
      </c>
      <c r="I28" s="2">
        <f t="shared" si="17"/>
        <v>-0.00041752954497874413</v>
      </c>
      <c r="J28" s="3">
        <f t="shared" si="6"/>
        <v>55000.00023492668</v>
      </c>
      <c r="K28" s="2">
        <f t="shared" si="7"/>
        <v>0.00023492667969549075</v>
      </c>
      <c r="L28">
        <v>-58</v>
      </c>
      <c r="M28" s="1">
        <f t="shared" si="8"/>
        <v>58.077534382926416</v>
      </c>
      <c r="N28" s="2">
        <f t="shared" si="9"/>
        <v>0</v>
      </c>
      <c r="O28" s="2">
        <f t="shared" si="10"/>
        <v>-0.00044123142840614123</v>
      </c>
      <c r="P28" s="2">
        <f t="shared" si="11"/>
        <v>-0.00015315412413910047</v>
      </c>
      <c r="Q28" s="2">
        <f t="shared" si="12"/>
        <v>0</v>
      </c>
      <c r="R28" s="2">
        <f t="shared" si="18"/>
        <v>-0.00015315412413910047</v>
      </c>
      <c r="S28" s="2">
        <f t="shared" si="18"/>
        <v>-0.00044123142840614123</v>
      </c>
      <c r="T28" s="2">
        <f t="shared" si="14"/>
        <v>-0.0004670546172396958</v>
      </c>
      <c r="U28">
        <f t="shared" si="15"/>
        <v>-0.9919952564482656</v>
      </c>
    </row>
    <row r="29" spans="1:21" ht="15">
      <c r="A29" s="1">
        <f t="shared" si="0"/>
        <v>-0.9914149443561209</v>
      </c>
      <c r="B29">
        <v>-56</v>
      </c>
      <c r="C29" s="1">
        <f t="shared" si="1"/>
        <v>56.08029957123981</v>
      </c>
      <c r="D29" s="2">
        <f t="shared" si="2"/>
        <v>0.0018736883716194606</v>
      </c>
      <c r="E29" s="2">
        <f t="shared" si="3"/>
        <v>-0.0004897854076718208</v>
      </c>
      <c r="F29" s="2">
        <f t="shared" si="16"/>
        <v>0.0003387536591161705</v>
      </c>
      <c r="G29" s="2">
        <f t="shared" si="4"/>
        <v>2.7260393452746278E-05</v>
      </c>
      <c r="H29" s="2">
        <f t="shared" si="17"/>
        <v>0.0022124420307356313</v>
      </c>
      <c r="I29" s="2">
        <f t="shared" si="17"/>
        <v>-0.0004625250142190746</v>
      </c>
      <c r="J29" s="3">
        <f t="shared" si="6"/>
        <v>55000.00028297472</v>
      </c>
      <c r="K29" s="2">
        <f t="shared" si="7"/>
        <v>0.00028297471726546064</v>
      </c>
      <c r="L29">
        <v>-56</v>
      </c>
      <c r="M29" s="1">
        <f t="shared" si="8"/>
        <v>56.08029957123981</v>
      </c>
      <c r="N29" s="2">
        <f t="shared" si="9"/>
        <v>0</v>
      </c>
      <c r="O29" s="2">
        <f t="shared" si="10"/>
        <v>-0.0004897854076718208</v>
      </c>
      <c r="P29" s="2">
        <f t="shared" si="11"/>
        <v>-0.00017010701866842668</v>
      </c>
      <c r="Q29" s="2">
        <f t="shared" si="12"/>
        <v>0</v>
      </c>
      <c r="R29" s="2">
        <f t="shared" si="18"/>
        <v>-0.00017010701866842668</v>
      </c>
      <c r="S29" s="2">
        <f t="shared" si="18"/>
        <v>-0.0004897854076718208</v>
      </c>
      <c r="T29" s="2">
        <f t="shared" si="14"/>
        <v>-0.0005184826291392795</v>
      </c>
      <c r="U29">
        <f t="shared" si="15"/>
        <v>-0.9914149443561209</v>
      </c>
    </row>
    <row r="30" spans="1:21" ht="15">
      <c r="A30" s="1">
        <f t="shared" si="0"/>
        <v>-0.9907692307692307</v>
      </c>
      <c r="B30">
        <v>-54</v>
      </c>
      <c r="C30" s="1">
        <f t="shared" si="1"/>
        <v>54.08326913195984</v>
      </c>
      <c r="D30" s="2">
        <f t="shared" si="2"/>
        <v>0.002165908186113553</v>
      </c>
      <c r="E30" s="2">
        <f t="shared" si="3"/>
        <v>-0.000545713956125637</v>
      </c>
      <c r="F30" s="2">
        <f t="shared" si="16"/>
        <v>0.0003775594300664173</v>
      </c>
      <c r="G30" s="2">
        <f t="shared" si="4"/>
        <v>3.151191533784626E-05</v>
      </c>
      <c r="H30" s="2">
        <f t="shared" si="17"/>
        <v>0.0025434676161799705</v>
      </c>
      <c r="I30" s="2">
        <f t="shared" si="17"/>
        <v>-0.0005142020407877907</v>
      </c>
      <c r="J30" s="3">
        <f t="shared" si="6"/>
        <v>55000.00034188454</v>
      </c>
      <c r="K30" s="2">
        <f t="shared" si="7"/>
        <v>0.0003418845371925272</v>
      </c>
      <c r="L30">
        <v>-54</v>
      </c>
      <c r="M30" s="1">
        <f t="shared" si="8"/>
        <v>54.08326913195984</v>
      </c>
      <c r="N30" s="2">
        <f t="shared" si="9"/>
        <v>0</v>
      </c>
      <c r="O30" s="2">
        <f t="shared" si="10"/>
        <v>-0.000545713956125637</v>
      </c>
      <c r="P30" s="2">
        <f t="shared" si="11"/>
        <v>-0.00018965504601481547</v>
      </c>
      <c r="Q30" s="2">
        <f t="shared" si="12"/>
        <v>0</v>
      </c>
      <c r="R30" s="2">
        <f t="shared" si="18"/>
        <v>-0.00018965504601481547</v>
      </c>
      <c r="S30" s="2">
        <f t="shared" si="18"/>
        <v>-0.000545713956125637</v>
      </c>
      <c r="T30" s="2">
        <f t="shared" si="14"/>
        <v>-0.000577728325795111</v>
      </c>
      <c r="U30">
        <f t="shared" si="15"/>
        <v>-0.9907692307692307</v>
      </c>
    </row>
    <row r="31" spans="1:21" ht="15">
      <c r="A31" s="1">
        <f t="shared" si="0"/>
        <v>-0.9900479174345743</v>
      </c>
      <c r="B31">
        <v>-52</v>
      </c>
      <c r="C31" s="1">
        <f t="shared" si="1"/>
        <v>52.08646657242167</v>
      </c>
      <c r="D31" s="2">
        <f t="shared" si="2"/>
        <v>0.0025173280679772745</v>
      </c>
      <c r="E31" s="2">
        <f t="shared" si="3"/>
        <v>-0.0006104679659251498</v>
      </c>
      <c r="F31" s="2">
        <f t="shared" si="16"/>
        <v>0.00042251492129003826</v>
      </c>
      <c r="G31" s="2">
        <f t="shared" si="4"/>
        <v>3.66247422048042E-05</v>
      </c>
      <c r="H31" s="2">
        <f t="shared" si="17"/>
        <v>0.002939842989267313</v>
      </c>
      <c r="I31" s="2">
        <f t="shared" si="17"/>
        <v>-0.0005738432237203456</v>
      </c>
      <c r="J31" s="3">
        <f t="shared" si="6"/>
        <v>55000.00041453991</v>
      </c>
      <c r="K31" s="2">
        <f t="shared" si="7"/>
        <v>0.00041453990706941113</v>
      </c>
      <c r="L31">
        <v>-52</v>
      </c>
      <c r="M31" s="1">
        <f t="shared" si="8"/>
        <v>52.08646657242167</v>
      </c>
      <c r="N31" s="2">
        <f t="shared" si="9"/>
        <v>0</v>
      </c>
      <c r="O31" s="2">
        <f t="shared" si="10"/>
        <v>-0.0006104679659251498</v>
      </c>
      <c r="P31" s="2">
        <f t="shared" si="11"/>
        <v>-0.00021231394359323463</v>
      </c>
      <c r="Q31" s="2">
        <f t="shared" si="12"/>
        <v>0</v>
      </c>
      <c r="R31" s="2">
        <f t="shared" si="18"/>
        <v>-0.00021231394359323463</v>
      </c>
      <c r="S31" s="2">
        <f t="shared" si="18"/>
        <v>-0.0006104679659251498</v>
      </c>
      <c r="T31" s="2">
        <f t="shared" si="14"/>
        <v>-0.0006463314603717301</v>
      </c>
      <c r="U31">
        <f t="shared" si="15"/>
        <v>-0.9900479174345743</v>
      </c>
    </row>
    <row r="32" spans="1:21" ht="15">
      <c r="A32" s="1">
        <f t="shared" si="0"/>
        <v>-0.9892387405340773</v>
      </c>
      <c r="B32">
        <v>-50</v>
      </c>
      <c r="C32" s="1">
        <f t="shared" si="1"/>
        <v>50.08991914547278</v>
      </c>
      <c r="D32" s="2">
        <f t="shared" si="2"/>
        <v>0.002942925783947352</v>
      </c>
      <c r="E32" s="2">
        <f t="shared" si="3"/>
        <v>-0.0006858536897424722</v>
      </c>
      <c r="F32" s="2">
        <f t="shared" si="16"/>
        <v>0.00047488573529338665</v>
      </c>
      <c r="G32" s="2">
        <f t="shared" si="4"/>
        <v>4.281678639191025E-05</v>
      </c>
      <c r="H32" s="2">
        <f t="shared" si="17"/>
        <v>0.0034178115192407383</v>
      </c>
      <c r="I32" s="2">
        <f t="shared" si="17"/>
        <v>-0.0006430369033505619</v>
      </c>
      <c r="J32" s="3">
        <f t="shared" si="6"/>
        <v>55000.00050472735</v>
      </c>
      <c r="K32" s="2">
        <f t="shared" si="7"/>
        <v>0.0005047273516538553</v>
      </c>
      <c r="L32">
        <v>-50</v>
      </c>
      <c r="M32" s="1">
        <f t="shared" si="8"/>
        <v>50.08991914547278</v>
      </c>
      <c r="N32" s="2">
        <f t="shared" si="9"/>
        <v>0</v>
      </c>
      <c r="O32" s="2">
        <f t="shared" si="10"/>
        <v>-0.0006858536897424722</v>
      </c>
      <c r="P32" s="2">
        <f t="shared" si="11"/>
        <v>-0.00023872737123845073</v>
      </c>
      <c r="Q32" s="2">
        <f t="shared" si="12"/>
        <v>0</v>
      </c>
      <c r="R32" s="2">
        <f t="shared" si="18"/>
        <v>-0.00023872737123845073</v>
      </c>
      <c r="S32" s="2">
        <f t="shared" si="18"/>
        <v>-0.0006858536897424722</v>
      </c>
      <c r="T32" s="2">
        <f t="shared" si="14"/>
        <v>-0.0007262094334673488</v>
      </c>
      <c r="U32">
        <f t="shared" si="15"/>
        <v>-0.9892387405340773</v>
      </c>
    </row>
    <row r="33" spans="1:21" ht="15">
      <c r="A33" s="1">
        <f t="shared" si="0"/>
        <v>-0.9883268482490273</v>
      </c>
      <c r="B33">
        <v>-48</v>
      </c>
      <c r="C33" s="1">
        <f t="shared" si="1"/>
        <v>48.093658625644196</v>
      </c>
      <c r="D33" s="2">
        <f t="shared" si="2"/>
        <v>0.0034622873931494484</v>
      </c>
      <c r="E33" s="2">
        <f t="shared" si="3"/>
        <v>-0.0007741382023415142</v>
      </c>
      <c r="F33" s="2">
        <f t="shared" si="16"/>
        <v>0.0005362626320455017</v>
      </c>
      <c r="G33" s="2">
        <f t="shared" si="4"/>
        <v>5.037300653264987E-05</v>
      </c>
      <c r="H33" s="2">
        <f t="shared" si="17"/>
        <v>0.00399855002519495</v>
      </c>
      <c r="I33" s="2">
        <f t="shared" si="17"/>
        <v>-0.0007237651958088643</v>
      </c>
      <c r="J33" s="3">
        <f t="shared" si="6"/>
        <v>55000.00061746726</v>
      </c>
      <c r="K33" s="2">
        <f t="shared" si="7"/>
        <v>0.0006174672598717734</v>
      </c>
      <c r="L33">
        <v>-48</v>
      </c>
      <c r="M33" s="1">
        <f t="shared" si="8"/>
        <v>48.093658625644196</v>
      </c>
      <c r="N33" s="2">
        <f t="shared" si="9"/>
        <v>0</v>
      </c>
      <c r="O33" s="2">
        <f t="shared" si="10"/>
        <v>-0.0007741382023415142</v>
      </c>
      <c r="P33" s="2">
        <f t="shared" si="11"/>
        <v>-0.0002697054724768962</v>
      </c>
      <c r="Q33" s="2">
        <f t="shared" si="12"/>
        <v>0</v>
      </c>
      <c r="R33" s="2">
        <f t="shared" si="18"/>
        <v>-0.0002697054724768962</v>
      </c>
      <c r="S33" s="2">
        <f t="shared" si="18"/>
        <v>-0.0007741382023415142</v>
      </c>
      <c r="T33" s="2">
        <f t="shared" si="14"/>
        <v>-0.0008197695633162627</v>
      </c>
      <c r="U33">
        <f t="shared" si="15"/>
        <v>-0.9883268482490273</v>
      </c>
    </row>
    <row r="34" spans="1:21" ht="15">
      <c r="A34" s="1">
        <f t="shared" si="0"/>
        <v>-0.9872941176470589</v>
      </c>
      <c r="B34">
        <v>-46</v>
      </c>
      <c r="C34" s="1">
        <f t="shared" si="1"/>
        <v>46.09772228646444</v>
      </c>
      <c r="D34" s="2">
        <f t="shared" si="2"/>
        <v>0.004101299212826507</v>
      </c>
      <c r="E34" s="2">
        <f t="shared" si="3"/>
        <v>-0.0008781920543488481</v>
      </c>
      <c r="F34" s="2">
        <f t="shared" si="16"/>
        <v>0.0006086630714758125</v>
      </c>
      <c r="G34" s="2">
        <f t="shared" si="4"/>
        <v>5.9670024056591615E-05</v>
      </c>
      <c r="H34" s="2">
        <f t="shared" si="17"/>
        <v>0.00470996228430232</v>
      </c>
      <c r="I34" s="2">
        <f t="shared" si="17"/>
        <v>-0.0008185220302922565</v>
      </c>
      <c r="J34" s="3">
        <f t="shared" si="6"/>
        <v>55000.00075948614</v>
      </c>
      <c r="K34" s="2">
        <f t="shared" si="7"/>
        <v>0.0007594861381221563</v>
      </c>
      <c r="L34">
        <v>-46</v>
      </c>
      <c r="M34" s="1">
        <f t="shared" si="8"/>
        <v>46.09772228646444</v>
      </c>
      <c r="N34" s="2">
        <f t="shared" si="9"/>
        <v>0</v>
      </c>
      <c r="O34" s="2">
        <f t="shared" si="10"/>
        <v>-0.0008781920543488481</v>
      </c>
      <c r="P34" s="2">
        <f t="shared" si="11"/>
        <v>-0.0003062772973919256</v>
      </c>
      <c r="Q34" s="2">
        <f t="shared" si="12"/>
        <v>0</v>
      </c>
      <c r="R34" s="2">
        <f t="shared" si="18"/>
        <v>-0.0003062772973919256</v>
      </c>
      <c r="S34" s="2">
        <f t="shared" si="18"/>
        <v>-0.0008781920543488481</v>
      </c>
      <c r="T34" s="2">
        <f t="shared" si="14"/>
        <v>-0.0009300610347945756</v>
      </c>
      <c r="U34">
        <f t="shared" si="15"/>
        <v>-0.9872941176470589</v>
      </c>
    </row>
    <row r="35" spans="1:21" ht="15">
      <c r="A35" s="1">
        <f t="shared" si="0"/>
        <v>-0.9861182519280206</v>
      </c>
      <c r="B35">
        <v>-44</v>
      </c>
      <c r="C35" s="1">
        <f t="shared" si="1"/>
        <v>44.10215414239989</v>
      </c>
      <c r="D35" s="2">
        <f t="shared" si="2"/>
        <v>0.004894570871238174</v>
      </c>
      <c r="E35" s="2">
        <f t="shared" si="3"/>
        <v>-0.0010016844783434504</v>
      </c>
      <c r="F35" s="2">
        <f t="shared" si="16"/>
        <v>0.0006946705725071348</v>
      </c>
      <c r="G35" s="2">
        <f t="shared" si="4"/>
        <v>7.121137631706585E-05</v>
      </c>
      <c r="H35" s="2">
        <f t="shared" si="17"/>
        <v>0.005589241443745309</v>
      </c>
      <c r="I35" s="2">
        <f t="shared" si="17"/>
        <v>-0.0009304731020263845</v>
      </c>
      <c r="J35" s="3">
        <f t="shared" si="6"/>
        <v>55000.0009398997</v>
      </c>
      <c r="K35" s="2">
        <f t="shared" si="7"/>
        <v>0.000939899699005764</v>
      </c>
      <c r="L35">
        <v>-44</v>
      </c>
      <c r="M35" s="1">
        <f t="shared" si="8"/>
        <v>44.10215414239989</v>
      </c>
      <c r="N35" s="2">
        <f t="shared" si="9"/>
        <v>0</v>
      </c>
      <c r="O35" s="2">
        <f t="shared" si="10"/>
        <v>-0.0010016844783434504</v>
      </c>
      <c r="P35" s="2">
        <f t="shared" si="11"/>
        <v>-0.000349762946809831</v>
      </c>
      <c r="Q35" s="2">
        <f t="shared" si="12"/>
        <v>0</v>
      </c>
      <c r="R35" s="2">
        <f t="shared" si="18"/>
        <v>-0.000349762946809831</v>
      </c>
      <c r="S35" s="2">
        <f t="shared" si="18"/>
        <v>-0.0010016844783434504</v>
      </c>
      <c r="T35" s="2">
        <f t="shared" si="14"/>
        <v>-0.0010609829582536173</v>
      </c>
      <c r="U35">
        <f t="shared" si="15"/>
        <v>-0.9861182519280206</v>
      </c>
    </row>
    <row r="36" spans="1:21" ht="15">
      <c r="A36" s="1">
        <f t="shared" si="0"/>
        <v>-0.9847715736040609</v>
      </c>
      <c r="B36">
        <v>-42</v>
      </c>
      <c r="C36" s="1">
        <f t="shared" si="1"/>
        <v>42.1070065428546</v>
      </c>
      <c r="D36" s="2">
        <f t="shared" si="2"/>
        <v>0.005888957368115872</v>
      </c>
      <c r="E36" s="2">
        <f t="shared" si="3"/>
        <v>-0.001149353852529657</v>
      </c>
      <c r="F36" s="2">
        <f t="shared" si="16"/>
        <v>0.0007976284491078667</v>
      </c>
      <c r="G36" s="2">
        <f t="shared" si="4"/>
        <v>8.56787592392082E-05</v>
      </c>
      <c r="H36" s="2">
        <f t="shared" si="17"/>
        <v>0.006686585817223738</v>
      </c>
      <c r="I36" s="2">
        <f t="shared" si="17"/>
        <v>-0.0010636750932904488</v>
      </c>
      <c r="J36" s="3">
        <f t="shared" si="6"/>
        <v>55000.00117121524</v>
      </c>
      <c r="K36" s="2">
        <f t="shared" si="7"/>
        <v>0.0011712152409018017</v>
      </c>
      <c r="L36">
        <v>-42</v>
      </c>
      <c r="M36" s="1">
        <f t="shared" si="8"/>
        <v>42.1070065428546</v>
      </c>
      <c r="N36" s="2">
        <f t="shared" si="9"/>
        <v>0</v>
      </c>
      <c r="O36" s="2">
        <f t="shared" si="10"/>
        <v>-0.001149353852529657</v>
      </c>
      <c r="P36" s="2">
        <f t="shared" si="11"/>
        <v>-0.000401874180241048</v>
      </c>
      <c r="Q36" s="2">
        <f t="shared" si="12"/>
        <v>0</v>
      </c>
      <c r="R36" s="2">
        <f t="shared" si="18"/>
        <v>-0.000401874180241048</v>
      </c>
      <c r="S36" s="2">
        <f t="shared" si="18"/>
        <v>-0.001149353852529657</v>
      </c>
      <c r="T36" s="2">
        <f t="shared" si="14"/>
        <v>-0.0012175728526884891</v>
      </c>
      <c r="U36">
        <f t="shared" si="15"/>
        <v>-0.9847715736040609</v>
      </c>
    </row>
    <row r="37" spans="1:21" ht="15">
      <c r="A37" s="1">
        <f t="shared" si="0"/>
        <v>-0.983219390926041</v>
      </c>
      <c r="B37">
        <v>-40</v>
      </c>
      <c r="C37" s="1">
        <f t="shared" si="1"/>
        <v>40.11234224026316</v>
      </c>
      <c r="D37" s="2">
        <f t="shared" si="2"/>
        <v>0.007148762024093304</v>
      </c>
      <c r="E37" s="2">
        <f t="shared" si="3"/>
        <v>-0.0013273875025957287</v>
      </c>
      <c r="F37" s="2">
        <f t="shared" si="16"/>
        <v>0.0009219129207570793</v>
      </c>
      <c r="G37" s="2">
        <f t="shared" si="4"/>
        <v>0.00010400772531261315</v>
      </c>
      <c r="H37" s="2">
        <f t="shared" si="17"/>
        <v>0.008070674944850384</v>
      </c>
      <c r="I37" s="2">
        <f t="shared" si="17"/>
        <v>-0.0012233797772831156</v>
      </c>
      <c r="J37" s="3">
        <f t="shared" si="6"/>
        <v>55000.001470827025</v>
      </c>
      <c r="K37" s="2">
        <f t="shared" si="7"/>
        <v>0.0014708270246046595</v>
      </c>
      <c r="L37">
        <v>-40</v>
      </c>
      <c r="M37" s="1">
        <f t="shared" si="8"/>
        <v>40.11234224026316</v>
      </c>
      <c r="N37" s="2">
        <f t="shared" si="9"/>
        <v>0</v>
      </c>
      <c r="O37" s="2">
        <f t="shared" si="10"/>
        <v>-0.0013273875025957287</v>
      </c>
      <c r="P37" s="2">
        <f t="shared" si="11"/>
        <v>-0.00046485675007776274</v>
      </c>
      <c r="Q37" s="2">
        <f t="shared" si="12"/>
        <v>0</v>
      </c>
      <c r="R37" s="2">
        <f t="shared" si="18"/>
        <v>-0.00046485675007776274</v>
      </c>
      <c r="S37" s="2">
        <f t="shared" si="18"/>
        <v>-0.0013273875025957287</v>
      </c>
      <c r="T37" s="2">
        <f t="shared" si="14"/>
        <v>-0.0014064120949324169</v>
      </c>
      <c r="U37">
        <f t="shared" si="15"/>
        <v>-0.983219390926041</v>
      </c>
    </row>
    <row r="38" spans="1:21" ht="15">
      <c r="A38" s="1">
        <f t="shared" si="0"/>
        <v>-0.981417756366139</v>
      </c>
      <c r="B38">
        <v>-38</v>
      </c>
      <c r="C38" s="1">
        <f t="shared" si="1"/>
        <v>38.118237105091836</v>
      </c>
      <c r="D38" s="2">
        <f t="shared" si="2"/>
        <v>0.008763559100086549</v>
      </c>
      <c r="E38" s="2">
        <f t="shared" si="3"/>
        <v>-0.0015439628461481863</v>
      </c>
      <c r="F38" s="2">
        <f t="shared" si="16"/>
        <v>0.001073323991168229</v>
      </c>
      <c r="G38" s="2">
        <f t="shared" si="4"/>
        <v>0.00012750149530376323</v>
      </c>
      <c r="H38" s="2">
        <f t="shared" si="17"/>
        <v>0.009836883091254777</v>
      </c>
      <c r="I38" s="2">
        <f t="shared" si="17"/>
        <v>-0.0014164613508444231</v>
      </c>
      <c r="J38" s="3">
        <f t="shared" si="6"/>
        <v>55000.00186328622</v>
      </c>
      <c r="K38" s="2">
        <f t="shared" si="7"/>
        <v>0.0018632862193044275</v>
      </c>
      <c r="L38">
        <v>-38</v>
      </c>
      <c r="M38" s="1">
        <f t="shared" si="8"/>
        <v>38.118237105091836</v>
      </c>
      <c r="N38" s="2">
        <f t="shared" si="9"/>
        <v>0</v>
      </c>
      <c r="O38" s="2">
        <f t="shared" si="10"/>
        <v>-0.0015439628461481863</v>
      </c>
      <c r="P38" s="2">
        <f t="shared" si="11"/>
        <v>-0.0005416949493461052</v>
      </c>
      <c r="Q38" s="2">
        <f t="shared" si="12"/>
        <v>0</v>
      </c>
      <c r="R38" s="2">
        <f t="shared" si="18"/>
        <v>-0.0005416949493461052</v>
      </c>
      <c r="S38" s="2">
        <f t="shared" si="18"/>
        <v>-0.0015439628461481863</v>
      </c>
      <c r="T38" s="2">
        <f t="shared" si="14"/>
        <v>-0.0016362041760056747</v>
      </c>
      <c r="U38">
        <f t="shared" si="15"/>
        <v>-0.981417756366139</v>
      </c>
    </row>
    <row r="39" spans="1:21" ht="15">
      <c r="A39" s="1">
        <f aca="true" t="shared" si="19" ref="A39:A70">(3*($C$2/C39)*($C$2/C39))-1</f>
        <v>-0.9793103448275862</v>
      </c>
      <c r="B39">
        <v>-36</v>
      </c>
      <c r="C39" s="1">
        <f aca="true" t="shared" si="20" ref="C39:C70">SQRT($C$2*$C$2+B39*B39+$E$4*$E$4)</f>
        <v>36.124783736376884</v>
      </c>
      <c r="D39" s="2">
        <f aca="true" t="shared" si="21" ref="D39:D70">($F$2/(C39*C39*C39))*(-3*(B39/C39)*($C$3/C39))</f>
        <v>0.010860183928219901</v>
      </c>
      <c r="E39" s="2">
        <f aca="true" t="shared" si="22" ref="E39:E70">($F$2/(C39*C39*C39))*A39</f>
        <v>-0.0018100306547033163</v>
      </c>
      <c r="F39" s="2">
        <f t="shared" si="16"/>
        <v>0.0012596541875735244</v>
      </c>
      <c r="G39" s="2">
        <f aca="true" t="shared" si="23" ref="G39:G70">($F$3/(C39*C39*C39))*(-3*(B39/C39)*($C$2/C39))</f>
        <v>0.00015800540331932706</v>
      </c>
      <c r="H39" s="2">
        <f t="shared" si="17"/>
        <v>0.012119838115793426</v>
      </c>
      <c r="I39" s="2">
        <f t="shared" si="17"/>
        <v>-0.0016520252513839893</v>
      </c>
      <c r="J39" s="3">
        <f aca="true" t="shared" si="24" ref="J39:J70">SQRT(($F$4*COS($D$3)+H39)^2+($F$4*SIN($D$3)+I39)^2)</f>
        <v>55000.00238381407</v>
      </c>
      <c r="K39" s="2">
        <f aca="true" t="shared" si="25" ref="K39:K70">J39-$F$4</f>
        <v>0.002383814069617074</v>
      </c>
      <c r="L39">
        <v>-36</v>
      </c>
      <c r="M39" s="1">
        <f aca="true" t="shared" si="26" ref="M39:M70">SQRT(L39*L39+$M$3*$M$3+$C$2*$C$2)</f>
        <v>36.124783736376884</v>
      </c>
      <c r="N39" s="2">
        <f aca="true" t="shared" si="27" ref="N39:N70">($F$2/(M39*M39*M39))*(-3*($M$3/M39)*($C$3/M39))</f>
        <v>0</v>
      </c>
      <c r="O39" s="2">
        <f aca="true" t="shared" si="28" ref="O39:O70">($F$2/(M39*M39*M39))*U39</f>
        <v>-0.0018100306547033163</v>
      </c>
      <c r="P39" s="2">
        <f aca="true" t="shared" si="29" ref="P39:P70">($F$3/(M39*M39*M39))*(3*(($M$3/M39)*($M$3/M39))-1)</f>
        <v>-0.0006364106522584006</v>
      </c>
      <c r="Q39" s="2">
        <f aca="true" t="shared" si="30" ref="Q39:Q70">($F$3/(M39*M39*M39))*(-3*($M$3/M39)*($C$2/M39))</f>
        <v>0</v>
      </c>
      <c r="R39" s="2">
        <f t="shared" si="18"/>
        <v>-0.0006364106522584006</v>
      </c>
      <c r="S39" s="2">
        <f t="shared" si="18"/>
        <v>-0.0018100306547033163</v>
      </c>
      <c r="T39" s="2">
        <f aca="true" t="shared" si="31" ref="T39:T70">R39*COS($D$3)+S39*SIN($D$3)</f>
        <v>-0.0019186126479588212</v>
      </c>
      <c r="U39">
        <f aca="true" t="shared" si="32" ref="U39:U70">3*($C$2/M39)*($C$2/M39)-1</f>
        <v>-0.9793103448275862</v>
      </c>
    </row>
    <row r="40" spans="1:21" ht="15">
      <c r="A40" s="1">
        <f t="shared" si="19"/>
        <v>-0.976824034334764</v>
      </c>
      <c r="B40">
        <v>-34</v>
      </c>
      <c r="C40" s="1">
        <f t="shared" si="20"/>
        <v>34.132096331752024</v>
      </c>
      <c r="D40" s="2">
        <f t="shared" si="21"/>
        <v>0.013621504010159623</v>
      </c>
      <c r="E40" s="2">
        <f t="shared" si="22"/>
        <v>-0.002140468318635964</v>
      </c>
      <c r="F40" s="2">
        <f aca="true" t="shared" si="33" ref="F40:F71">($F$3/(C40*C40*C40))*(3*(B40/C40)*(B40/C40)-1)</f>
        <v>0.0014915311654147474</v>
      </c>
      <c r="G40" s="2">
        <f t="shared" si="23"/>
        <v>0.00019817999853100857</v>
      </c>
      <c r="H40" s="2">
        <f t="shared" si="17"/>
        <v>0.01511303517557437</v>
      </c>
      <c r="I40" s="2">
        <f t="shared" si="17"/>
        <v>-0.0019422883201049555</v>
      </c>
      <c r="J40" s="3">
        <f t="shared" si="24"/>
        <v>55000.00308385531</v>
      </c>
      <c r="K40" s="2">
        <f t="shared" si="25"/>
        <v>0.003083855306613259</v>
      </c>
      <c r="L40">
        <v>-34</v>
      </c>
      <c r="M40" s="1">
        <f t="shared" si="26"/>
        <v>34.132096331752024</v>
      </c>
      <c r="N40" s="2">
        <f t="shared" si="27"/>
        <v>0</v>
      </c>
      <c r="O40" s="2">
        <f t="shared" si="28"/>
        <v>-0.002140468318635964</v>
      </c>
      <c r="P40" s="2">
        <f t="shared" si="29"/>
        <v>-0.0007545088179366829</v>
      </c>
      <c r="Q40" s="2">
        <f t="shared" si="30"/>
        <v>0</v>
      </c>
      <c r="R40" s="2">
        <f t="shared" si="18"/>
        <v>-0.0007545088179366829</v>
      </c>
      <c r="S40" s="2">
        <f t="shared" si="18"/>
        <v>-0.002140468318635964</v>
      </c>
      <c r="T40" s="2">
        <f t="shared" si="31"/>
        <v>-0.0022694965991294377</v>
      </c>
      <c r="U40">
        <f t="shared" si="32"/>
        <v>-0.976824034334764</v>
      </c>
    </row>
    <row r="41" spans="1:21" ht="15">
      <c r="A41" s="1">
        <f t="shared" si="19"/>
        <v>-0.9738625363020329</v>
      </c>
      <c r="B41">
        <v>-32</v>
      </c>
      <c r="C41" s="1">
        <f t="shared" si="20"/>
        <v>32.14031735997639</v>
      </c>
      <c r="D41" s="2">
        <f t="shared" si="21"/>
        <v>0.01731650064776383</v>
      </c>
      <c r="E41" s="2">
        <f t="shared" si="22"/>
        <v>-0.002555809808047302</v>
      </c>
      <c r="F41" s="2">
        <f t="shared" si="33"/>
        <v>0.0017836910359963756</v>
      </c>
      <c r="G41" s="2">
        <f t="shared" si="23"/>
        <v>0.00025193870444676616</v>
      </c>
      <c r="H41" s="2">
        <f t="shared" si="17"/>
        <v>0.019100191683760207</v>
      </c>
      <c r="I41" s="2">
        <f t="shared" si="17"/>
        <v>-0.0023038711036005356</v>
      </c>
      <c r="J41" s="3">
        <f t="shared" si="24"/>
        <v>55000.00404006444</v>
      </c>
      <c r="K41" s="2">
        <f t="shared" si="25"/>
        <v>0.004040064442961011</v>
      </c>
      <c r="L41">
        <v>-32</v>
      </c>
      <c r="M41" s="1">
        <f t="shared" si="26"/>
        <v>32.14031735997639</v>
      </c>
      <c r="N41" s="2">
        <f t="shared" si="27"/>
        <v>0</v>
      </c>
      <c r="O41" s="2">
        <f t="shared" si="28"/>
        <v>-0.002555809808047302</v>
      </c>
      <c r="P41" s="2">
        <f t="shared" si="29"/>
        <v>-0.0009036551447691297</v>
      </c>
      <c r="Q41" s="2">
        <f t="shared" si="30"/>
        <v>0</v>
      </c>
      <c r="R41" s="2">
        <f t="shared" si="18"/>
        <v>-0.0009036551447691297</v>
      </c>
      <c r="S41" s="2">
        <f t="shared" si="18"/>
        <v>-0.002555809808047302</v>
      </c>
      <c r="T41" s="2">
        <f t="shared" si="31"/>
        <v>-0.0027107669869558485</v>
      </c>
      <c r="U41">
        <f t="shared" si="32"/>
        <v>-0.9738625363020329</v>
      </c>
    </row>
    <row r="42" spans="1:21" ht="15">
      <c r="A42" s="1">
        <f t="shared" si="19"/>
        <v>-0.9702970297029703</v>
      </c>
      <c r="B42">
        <v>-30</v>
      </c>
      <c r="C42" s="1">
        <f t="shared" si="20"/>
        <v>30.14962686336267</v>
      </c>
      <c r="D42" s="2">
        <f t="shared" si="21"/>
        <v>0.022349741563019877</v>
      </c>
      <c r="E42" s="2">
        <f t="shared" si="22"/>
        <v>-0.0030848939058816163</v>
      </c>
      <c r="F42" s="2">
        <f t="shared" si="33"/>
        <v>0.002156945071601491</v>
      </c>
      <c r="G42" s="2">
        <f t="shared" si="23"/>
        <v>0.0003251675987338931</v>
      </c>
      <c r="H42" s="2">
        <f t="shared" si="17"/>
        <v>0.02450668663462137</v>
      </c>
      <c r="I42" s="2">
        <f t="shared" si="17"/>
        <v>-0.002759726307147723</v>
      </c>
      <c r="J42" s="3">
        <f t="shared" si="24"/>
        <v>55000.00536922951</v>
      </c>
      <c r="K42" s="2">
        <f t="shared" si="25"/>
        <v>0.0053692295114160515</v>
      </c>
      <c r="L42">
        <v>-30</v>
      </c>
      <c r="M42" s="1">
        <f t="shared" si="26"/>
        <v>30.14962686336267</v>
      </c>
      <c r="N42" s="2">
        <f t="shared" si="27"/>
        <v>0</v>
      </c>
      <c r="O42" s="2">
        <f t="shared" si="28"/>
        <v>-0.0030848939058816163</v>
      </c>
      <c r="P42" s="2">
        <f t="shared" si="29"/>
        <v>-0.00109473091573744</v>
      </c>
      <c r="Q42" s="2">
        <f t="shared" si="30"/>
        <v>0</v>
      </c>
      <c r="R42" s="2">
        <f t="shared" si="18"/>
        <v>-0.00109473091573744</v>
      </c>
      <c r="S42" s="2">
        <f t="shared" si="18"/>
        <v>-0.0030848939058816163</v>
      </c>
      <c r="T42" s="2">
        <f t="shared" si="31"/>
        <v>-0.00327323401562803</v>
      </c>
      <c r="U42">
        <f t="shared" si="32"/>
        <v>-0.9702970297029703</v>
      </c>
    </row>
    <row r="43" spans="1:21" ht="15">
      <c r="A43" s="1">
        <f t="shared" si="19"/>
        <v>-0.9659520807061791</v>
      </c>
      <c r="B43">
        <v>-28</v>
      </c>
      <c r="C43" s="1">
        <f t="shared" si="20"/>
        <v>28.160255680657446</v>
      </c>
      <c r="D43" s="2">
        <f t="shared" si="21"/>
        <v>0.029345128932711545</v>
      </c>
      <c r="E43" s="2">
        <f t="shared" si="22"/>
        <v>-0.0037690088468237824</v>
      </c>
      <c r="F43" s="2">
        <f t="shared" si="33"/>
        <v>0.002641291627235868</v>
      </c>
      <c r="G43" s="2">
        <f t="shared" si="23"/>
        <v>0.00042694386790470724</v>
      </c>
      <c r="H43" s="2">
        <f t="shared" si="17"/>
        <v>0.03198642055994741</v>
      </c>
      <c r="I43" s="2">
        <f t="shared" si="17"/>
        <v>-0.003342064978919075</v>
      </c>
      <c r="J43" s="3">
        <f t="shared" si="24"/>
        <v>55000.007253784315</v>
      </c>
      <c r="K43" s="2">
        <f t="shared" si="25"/>
        <v>0.007253784315253142</v>
      </c>
      <c r="L43">
        <v>-28</v>
      </c>
      <c r="M43" s="1">
        <f t="shared" si="26"/>
        <v>28.160255680657446</v>
      </c>
      <c r="N43" s="2">
        <f t="shared" si="27"/>
        <v>0</v>
      </c>
      <c r="O43" s="2">
        <f t="shared" si="28"/>
        <v>-0.0037690088468237824</v>
      </c>
      <c r="P43" s="2">
        <f t="shared" si="29"/>
        <v>-0.0013435178065414</v>
      </c>
      <c r="Q43" s="2">
        <f t="shared" si="30"/>
        <v>0</v>
      </c>
      <c r="R43" s="2">
        <f t="shared" si="18"/>
        <v>-0.0013435178065414</v>
      </c>
      <c r="S43" s="2">
        <f t="shared" si="18"/>
        <v>-0.0037690088468237824</v>
      </c>
      <c r="T43" s="2">
        <f t="shared" si="31"/>
        <v>-0.004001074489026057</v>
      </c>
      <c r="U43">
        <f t="shared" si="32"/>
        <v>-0.9659520807061791</v>
      </c>
    </row>
    <row r="44" spans="1:21" ht="15">
      <c r="A44" s="1">
        <f t="shared" si="19"/>
        <v>-0.9605839416058394</v>
      </c>
      <c r="B44">
        <v>-26</v>
      </c>
      <c r="C44" s="1">
        <f t="shared" si="20"/>
        <v>26.1725046566048</v>
      </c>
      <c r="D44" s="2">
        <f t="shared" si="21"/>
        <v>0.03929233862587641</v>
      </c>
      <c r="E44" s="2">
        <f t="shared" si="22"/>
        <v>-0.0046685371642879525</v>
      </c>
      <c r="F44" s="2">
        <f t="shared" si="33"/>
        <v>0.0032809740217093</v>
      </c>
      <c r="G44" s="2">
        <f t="shared" si="23"/>
        <v>0.0005716663597021417</v>
      </c>
      <c r="H44" s="2">
        <f t="shared" si="17"/>
        <v>0.04257331264758571</v>
      </c>
      <c r="I44" s="2">
        <f t="shared" si="17"/>
        <v>-0.004096870804585811</v>
      </c>
      <c r="J44" s="3">
        <f t="shared" si="24"/>
        <v>55000.00998686309</v>
      </c>
      <c r="K44" s="2">
        <f t="shared" si="25"/>
        <v>0.009986863093217835</v>
      </c>
      <c r="L44">
        <v>-26</v>
      </c>
      <c r="M44" s="1">
        <f t="shared" si="26"/>
        <v>26.1725046566048</v>
      </c>
      <c r="N44" s="2">
        <f t="shared" si="27"/>
        <v>0</v>
      </c>
      <c r="O44" s="2">
        <f t="shared" si="28"/>
        <v>-0.0046685371642879525</v>
      </c>
      <c r="P44" s="2">
        <f t="shared" si="29"/>
        <v>-0.001673467762375928</v>
      </c>
      <c r="Q44" s="2">
        <f t="shared" si="30"/>
        <v>0</v>
      </c>
      <c r="R44" s="2">
        <f t="shared" si="18"/>
        <v>-0.001673467762375928</v>
      </c>
      <c r="S44" s="2">
        <f t="shared" si="18"/>
        <v>-0.0046685371642879525</v>
      </c>
      <c r="T44" s="2">
        <f t="shared" si="31"/>
        <v>-0.004959016420650297</v>
      </c>
      <c r="U44">
        <f t="shared" si="32"/>
        <v>-0.9605839416058394</v>
      </c>
    </row>
    <row r="45" spans="1:21" ht="15">
      <c r="A45" s="1">
        <f t="shared" si="19"/>
        <v>-0.9538461538461538</v>
      </c>
      <c r="B45">
        <v>-24</v>
      </c>
      <c r="C45" s="1">
        <f t="shared" si="20"/>
        <v>24.186773244895647</v>
      </c>
      <c r="D45" s="2">
        <f t="shared" si="21"/>
        <v>0.053812421524146364</v>
      </c>
      <c r="E45" s="2">
        <f t="shared" si="22"/>
        <v>-0.005873891081861046</v>
      </c>
      <c r="F45" s="2">
        <f t="shared" si="33"/>
        <v>0.004142950772765557</v>
      </c>
      <c r="G45" s="2">
        <f t="shared" si="23"/>
        <v>0.0007829198310738059</v>
      </c>
      <c r="H45" s="2">
        <f t="shared" si="17"/>
        <v>0.057955372296911924</v>
      </c>
      <c r="I45" s="2">
        <f t="shared" si="17"/>
        <v>-0.00509097125078724</v>
      </c>
      <c r="J45" s="3">
        <f t="shared" si="24"/>
        <v>55000.01405484468</v>
      </c>
      <c r="K45" s="2">
        <f t="shared" si="25"/>
        <v>0.01405484467977658</v>
      </c>
      <c r="L45">
        <v>-24</v>
      </c>
      <c r="M45" s="1">
        <f t="shared" si="26"/>
        <v>24.186773244895647</v>
      </c>
      <c r="N45" s="2">
        <f t="shared" si="27"/>
        <v>0</v>
      </c>
      <c r="O45" s="2">
        <f t="shared" si="28"/>
        <v>-0.005873891081861046</v>
      </c>
      <c r="P45" s="2">
        <f t="shared" si="29"/>
        <v>-0.0021204078758248904</v>
      </c>
      <c r="Q45" s="2">
        <f t="shared" si="30"/>
        <v>0</v>
      </c>
      <c r="R45" s="2">
        <f t="shared" si="18"/>
        <v>-0.0021204078758248904</v>
      </c>
      <c r="S45" s="2">
        <f t="shared" si="18"/>
        <v>-0.005873891081861046</v>
      </c>
      <c r="T45" s="2">
        <f t="shared" si="31"/>
        <v>-0.006244210407775515</v>
      </c>
      <c r="U45">
        <f t="shared" si="32"/>
        <v>-0.9538461538461538</v>
      </c>
    </row>
    <row r="46" spans="1:21" ht="15">
      <c r="A46" s="1">
        <f t="shared" si="19"/>
        <v>-0.9452332657200812</v>
      </c>
      <c r="B46">
        <v>-22</v>
      </c>
      <c r="C46" s="1">
        <f t="shared" si="20"/>
        <v>22.20360331117452</v>
      </c>
      <c r="D46" s="2">
        <f t="shared" si="21"/>
        <v>0.0756600008054104</v>
      </c>
      <c r="E46" s="2">
        <f t="shared" si="22"/>
        <v>-0.007524020566649862</v>
      </c>
      <c r="F46" s="2">
        <f t="shared" si="33"/>
        <v>0.0053315626486063715</v>
      </c>
      <c r="G46" s="2">
        <f t="shared" si="23"/>
        <v>0.0011007814436121601</v>
      </c>
      <c r="H46" s="2">
        <f t="shared" si="17"/>
        <v>0.08099156345401677</v>
      </c>
      <c r="I46" s="2">
        <f t="shared" si="17"/>
        <v>-0.006423239123037701</v>
      </c>
      <c r="J46" s="3">
        <f t="shared" si="24"/>
        <v>55000.02029503819</v>
      </c>
      <c r="K46" s="2">
        <f t="shared" si="25"/>
        <v>0.020295038193580694</v>
      </c>
      <c r="L46">
        <v>-22</v>
      </c>
      <c r="M46" s="1">
        <f t="shared" si="26"/>
        <v>22.20360331117452</v>
      </c>
      <c r="N46" s="2">
        <f t="shared" si="27"/>
        <v>0</v>
      </c>
      <c r="O46" s="2">
        <f t="shared" si="28"/>
        <v>-0.007524020566649862</v>
      </c>
      <c r="P46" s="2">
        <f t="shared" si="29"/>
        <v>-0.0027408346045494697</v>
      </c>
      <c r="Q46" s="2">
        <f t="shared" si="30"/>
        <v>0</v>
      </c>
      <c r="R46" s="2">
        <f t="shared" si="18"/>
        <v>-0.0027408346045494697</v>
      </c>
      <c r="S46" s="2">
        <f t="shared" si="18"/>
        <v>-0.007524020566649862</v>
      </c>
      <c r="T46" s="2">
        <f t="shared" si="31"/>
        <v>-0.008006429672834223</v>
      </c>
      <c r="U46">
        <f t="shared" si="32"/>
        <v>-0.9452332657200812</v>
      </c>
    </row>
    <row r="47" spans="1:21" ht="15">
      <c r="A47" s="1">
        <f t="shared" si="19"/>
        <v>-0.9339853300733496</v>
      </c>
      <c r="B47">
        <v>-20</v>
      </c>
      <c r="C47" s="1">
        <f t="shared" si="20"/>
        <v>20.223748416156685</v>
      </c>
      <c r="D47" s="2">
        <f t="shared" si="21"/>
        <v>0.10971921319806836</v>
      </c>
      <c r="E47" s="2">
        <f t="shared" si="22"/>
        <v>-0.009838671230437116</v>
      </c>
      <c r="F47" s="2">
        <f t="shared" si="33"/>
        <v>0.007014898980445086</v>
      </c>
      <c r="G47" s="2">
        <f t="shared" si="23"/>
        <v>0.0015963107667258099</v>
      </c>
      <c r="H47" s="2">
        <f aca="true" t="shared" si="34" ref="H47:I66">D47+F47</f>
        <v>0.11673411217851346</v>
      </c>
      <c r="I47" s="2">
        <f t="shared" si="34"/>
        <v>-0.008242360463711306</v>
      </c>
      <c r="J47" s="3">
        <f t="shared" si="24"/>
        <v>55000.03021172074</v>
      </c>
      <c r="K47" s="2">
        <f t="shared" si="25"/>
        <v>0.03021172073931666</v>
      </c>
      <c r="L47">
        <v>-20</v>
      </c>
      <c r="M47" s="1">
        <f t="shared" si="26"/>
        <v>20.223748416156685</v>
      </c>
      <c r="N47" s="2">
        <f t="shared" si="27"/>
        <v>0</v>
      </c>
      <c r="O47" s="2">
        <f t="shared" si="28"/>
        <v>-0.009838671230437116</v>
      </c>
      <c r="P47" s="2">
        <f t="shared" si="29"/>
        <v>-0.003627172797726979</v>
      </c>
      <c r="Q47" s="2">
        <f t="shared" si="30"/>
        <v>0</v>
      </c>
      <c r="R47" s="2">
        <f aca="true" t="shared" si="35" ref="R47:S66">N47+P47</f>
        <v>-0.003627172797726979</v>
      </c>
      <c r="S47" s="2">
        <f t="shared" si="35"/>
        <v>-0.009838671230437116</v>
      </c>
      <c r="T47" s="2">
        <f t="shared" si="31"/>
        <v>-0.010483538361246054</v>
      </c>
      <c r="U47">
        <f t="shared" si="32"/>
        <v>-0.9339853300733496</v>
      </c>
    </row>
    <row r="48" spans="1:21" ht="15">
      <c r="A48" s="1">
        <f t="shared" si="19"/>
        <v>-0.9189189189189189</v>
      </c>
      <c r="B48">
        <v>-18</v>
      </c>
      <c r="C48" s="1">
        <f t="shared" si="20"/>
        <v>18.24828759089466</v>
      </c>
      <c r="D48" s="2">
        <f t="shared" si="21"/>
        <v>0.1650908031323962</v>
      </c>
      <c r="E48" s="2">
        <f t="shared" si="22"/>
        <v>-0.0131762612828673</v>
      </c>
      <c r="F48" s="2">
        <f t="shared" si="33"/>
        <v>0.009474220369775332</v>
      </c>
      <c r="G48" s="2">
        <f t="shared" si="23"/>
        <v>0.002401915023323324</v>
      </c>
      <c r="H48" s="2">
        <f t="shared" si="34"/>
        <v>0.17456502350217154</v>
      </c>
      <c r="I48" s="2">
        <f t="shared" si="34"/>
        <v>-0.010774346259543977</v>
      </c>
      <c r="J48" s="3">
        <f t="shared" si="24"/>
        <v>55000.0466457263</v>
      </c>
      <c r="K48" s="2">
        <f t="shared" si="25"/>
        <v>0.04664572630281327</v>
      </c>
      <c r="L48">
        <v>-18</v>
      </c>
      <c r="M48" s="1">
        <f t="shared" si="26"/>
        <v>18.24828759089466</v>
      </c>
      <c r="N48" s="2">
        <f t="shared" si="27"/>
        <v>0</v>
      </c>
      <c r="O48" s="2">
        <f t="shared" si="28"/>
        <v>-0.0131762612828673</v>
      </c>
      <c r="P48" s="2">
        <f t="shared" si="29"/>
        <v>-0.00493726977016461</v>
      </c>
      <c r="Q48" s="2">
        <f t="shared" si="30"/>
        <v>0</v>
      </c>
      <c r="R48" s="2">
        <f t="shared" si="35"/>
        <v>-0.00493726977016461</v>
      </c>
      <c r="S48" s="2">
        <f t="shared" si="35"/>
        <v>-0.0131762612828673</v>
      </c>
      <c r="T48" s="2">
        <f t="shared" si="31"/>
        <v>-0.014065817607030719</v>
      </c>
      <c r="U48">
        <f t="shared" si="32"/>
        <v>-0.9189189189189189</v>
      </c>
    </row>
    <row r="49" spans="1:21" ht="15">
      <c r="A49" s="1">
        <f t="shared" si="19"/>
        <v>-0.8981132075471698</v>
      </c>
      <c r="B49">
        <v>-16</v>
      </c>
      <c r="C49" s="1">
        <f t="shared" si="20"/>
        <v>16.278820596099706</v>
      </c>
      <c r="D49" s="2">
        <f t="shared" si="21"/>
        <v>0.25975640003138173</v>
      </c>
      <c r="E49" s="2">
        <f t="shared" si="22"/>
        <v>-0.018140265025665743</v>
      </c>
      <c r="F49" s="2">
        <f t="shared" si="33"/>
        <v>0.013200990180029102</v>
      </c>
      <c r="G49" s="2">
        <f t="shared" si="23"/>
        <v>0.0037792099123741367</v>
      </c>
      <c r="H49" s="2">
        <f t="shared" si="34"/>
        <v>0.27295739021141086</v>
      </c>
      <c r="I49" s="2">
        <f t="shared" si="34"/>
        <v>-0.014361055113291606</v>
      </c>
      <c r="J49" s="3">
        <f t="shared" si="24"/>
        <v>55000.075288217064</v>
      </c>
      <c r="K49" s="2">
        <f t="shared" si="25"/>
        <v>0.07528821706364397</v>
      </c>
      <c r="L49">
        <v>-16</v>
      </c>
      <c r="M49" s="1">
        <f t="shared" si="26"/>
        <v>16.278820596099706</v>
      </c>
      <c r="N49" s="2">
        <f t="shared" si="27"/>
        <v>0</v>
      </c>
      <c r="O49" s="2">
        <f t="shared" si="28"/>
        <v>-0.018140265025665743</v>
      </c>
      <c r="P49" s="2">
        <f t="shared" si="29"/>
        <v>-0.006954796019299627</v>
      </c>
      <c r="Q49" s="2">
        <f t="shared" si="30"/>
        <v>0</v>
      </c>
      <c r="R49" s="2">
        <f t="shared" si="35"/>
        <v>-0.006954796019299627</v>
      </c>
      <c r="S49" s="2">
        <f t="shared" si="35"/>
        <v>-0.018140265025665743</v>
      </c>
      <c r="T49" s="2">
        <f t="shared" si="31"/>
        <v>-0.01941621765269094</v>
      </c>
      <c r="U49">
        <f t="shared" si="32"/>
        <v>-0.8981132075471698</v>
      </c>
    </row>
    <row r="50" spans="1:21" ht="15">
      <c r="A50" s="1">
        <f t="shared" si="19"/>
        <v>-0.8682926829268293</v>
      </c>
      <c r="B50">
        <v>-14</v>
      </c>
      <c r="C50" s="1">
        <f t="shared" si="20"/>
        <v>14.317821063276353</v>
      </c>
      <c r="D50" s="2">
        <f t="shared" si="21"/>
        <v>0.4318215798681314</v>
      </c>
      <c r="E50" s="2">
        <f t="shared" si="22"/>
        <v>-0.025776070159801275</v>
      </c>
      <c r="F50" s="2">
        <f t="shared" si="33"/>
        <v>0.019097095904700236</v>
      </c>
      <c r="G50" s="2">
        <f t="shared" si="23"/>
        <v>0.006282595519561958</v>
      </c>
      <c r="H50" s="2">
        <f t="shared" si="34"/>
        <v>0.4509186757728316</v>
      </c>
      <c r="I50" s="2">
        <f t="shared" si="34"/>
        <v>-0.019493474640239317</v>
      </c>
      <c r="J50" s="3">
        <f t="shared" si="24"/>
        <v>55000.128375020766</v>
      </c>
      <c r="K50" s="2">
        <f t="shared" si="25"/>
        <v>0.12837502076581586</v>
      </c>
      <c r="L50">
        <v>-14</v>
      </c>
      <c r="M50" s="1">
        <f t="shared" si="26"/>
        <v>14.317821063276353</v>
      </c>
      <c r="N50" s="2">
        <f t="shared" si="27"/>
        <v>0</v>
      </c>
      <c r="O50" s="2">
        <f t="shared" si="28"/>
        <v>-0.025776070159801275</v>
      </c>
      <c r="P50" s="2">
        <f t="shared" si="29"/>
        <v>-0.0102216831865889</v>
      </c>
      <c r="Q50" s="2">
        <f t="shared" si="30"/>
        <v>0</v>
      </c>
      <c r="R50" s="2">
        <f t="shared" si="35"/>
        <v>-0.0102216831865889</v>
      </c>
      <c r="S50" s="2">
        <f t="shared" si="35"/>
        <v>-0.025776070159801275</v>
      </c>
      <c r="T50" s="2">
        <f t="shared" si="31"/>
        <v>-0.02769960767254685</v>
      </c>
      <c r="U50">
        <f t="shared" si="32"/>
        <v>-0.8682926829268293</v>
      </c>
    </row>
    <row r="51" spans="1:21" ht="15">
      <c r="A51" s="1">
        <f t="shared" si="19"/>
        <v>-0.8235294117647058</v>
      </c>
      <c r="B51">
        <v>-12</v>
      </c>
      <c r="C51" s="1">
        <f t="shared" si="20"/>
        <v>12.36931687685298</v>
      </c>
      <c r="D51" s="2">
        <f t="shared" si="21"/>
        <v>0.769154575612793</v>
      </c>
      <c r="E51" s="2">
        <f t="shared" si="22"/>
        <v>-0.03791607062879965</v>
      </c>
      <c r="F51" s="2">
        <f t="shared" si="33"/>
        <v>0.02890871808950329</v>
      </c>
      <c r="G51" s="2">
        <f t="shared" si="23"/>
        <v>0.011190471518517401</v>
      </c>
      <c r="H51" s="2">
        <f t="shared" si="34"/>
        <v>0.7980632937022962</v>
      </c>
      <c r="I51" s="2">
        <f t="shared" si="34"/>
        <v>-0.026725599110282244</v>
      </c>
      <c r="J51" s="3">
        <f t="shared" si="24"/>
        <v>55000.234559739634</v>
      </c>
      <c r="K51" s="2">
        <f t="shared" si="25"/>
        <v>0.23455973963427823</v>
      </c>
      <c r="L51">
        <v>-12</v>
      </c>
      <c r="M51" s="1">
        <f t="shared" si="26"/>
        <v>12.36931687685298</v>
      </c>
      <c r="N51" s="2">
        <f t="shared" si="27"/>
        <v>0</v>
      </c>
      <c r="O51" s="2">
        <f t="shared" si="28"/>
        <v>-0.03791607062879965</v>
      </c>
      <c r="P51" s="2">
        <f t="shared" si="29"/>
        <v>-0.015853167984566315</v>
      </c>
      <c r="Q51" s="2">
        <f t="shared" si="30"/>
        <v>0</v>
      </c>
      <c r="R51" s="2">
        <f t="shared" si="35"/>
        <v>-0.015853167984566315</v>
      </c>
      <c r="S51" s="2">
        <f t="shared" si="35"/>
        <v>-0.03791607062879965</v>
      </c>
      <c r="T51" s="2">
        <f t="shared" si="31"/>
        <v>-0.04101163573630027</v>
      </c>
      <c r="U51">
        <f t="shared" si="32"/>
        <v>-0.8235294117647058</v>
      </c>
    </row>
    <row r="52" spans="1:21" ht="15">
      <c r="A52" s="1">
        <f t="shared" si="19"/>
        <v>-0.7923076923076923</v>
      </c>
      <c r="B52">
        <v>-11</v>
      </c>
      <c r="C52" s="1">
        <f t="shared" si="20"/>
        <v>11.40175425099138</v>
      </c>
      <c r="D52" s="2">
        <f t="shared" si="21"/>
        <v>1.059486100033356</v>
      </c>
      <c r="E52" s="2">
        <f t="shared" si="22"/>
        <v>-0.046575786727885475</v>
      </c>
      <c r="F52" s="2">
        <f t="shared" si="33"/>
        <v>0.036278619117442706</v>
      </c>
      <c r="G52" s="2">
        <f t="shared" si="23"/>
        <v>0.015414520569213854</v>
      </c>
      <c r="H52" s="2">
        <f t="shared" si="34"/>
        <v>1.0957647191507986</v>
      </c>
      <c r="I52" s="2">
        <f t="shared" si="34"/>
        <v>-0.03116126615867162</v>
      </c>
      <c r="J52" s="3">
        <f t="shared" si="24"/>
        <v>55000.32729249179</v>
      </c>
      <c r="K52" s="2">
        <f t="shared" si="25"/>
        <v>0.32729249179101316</v>
      </c>
      <c r="L52">
        <v>-12</v>
      </c>
      <c r="M52" s="1">
        <f t="shared" si="26"/>
        <v>12.36931687685298</v>
      </c>
      <c r="N52" s="2">
        <f t="shared" si="27"/>
        <v>0</v>
      </c>
      <c r="O52" s="2">
        <f t="shared" si="28"/>
        <v>-0.03791607062879965</v>
      </c>
      <c r="P52" s="2">
        <f t="shared" si="29"/>
        <v>-0.015853167984566315</v>
      </c>
      <c r="Q52" s="2">
        <f t="shared" si="30"/>
        <v>0</v>
      </c>
      <c r="R52" s="2">
        <f t="shared" si="35"/>
        <v>-0.015853167984566315</v>
      </c>
      <c r="S52" s="2">
        <f t="shared" si="35"/>
        <v>-0.03791607062879965</v>
      </c>
      <c r="T52" s="2">
        <f t="shared" si="31"/>
        <v>-0.04101163573630027</v>
      </c>
      <c r="U52">
        <f t="shared" si="32"/>
        <v>-0.8235294117647058</v>
      </c>
    </row>
    <row r="53" spans="1:21" ht="15">
      <c r="A53" s="1">
        <f t="shared" si="19"/>
        <v>-0.7522935779816514</v>
      </c>
      <c r="B53">
        <v>-10</v>
      </c>
      <c r="C53" s="1">
        <f t="shared" si="20"/>
        <v>10.44030650891055</v>
      </c>
      <c r="D53" s="2">
        <f t="shared" si="21"/>
        <v>1.4962174451672463</v>
      </c>
      <c r="E53" s="2">
        <f t="shared" si="22"/>
        <v>-0.057600859391415134</v>
      </c>
      <c r="F53" s="2">
        <f t="shared" si="33"/>
        <v>0.046197697434107295</v>
      </c>
      <c r="G53" s="2">
        <f t="shared" si="23"/>
        <v>0.02176854852916051</v>
      </c>
      <c r="H53" s="2">
        <f t="shared" si="34"/>
        <v>1.5424151426013537</v>
      </c>
      <c r="I53" s="2">
        <f t="shared" si="34"/>
        <v>-0.03583231086225462</v>
      </c>
      <c r="J53" s="3">
        <f t="shared" si="24"/>
        <v>55000.46830078152</v>
      </c>
      <c r="K53" s="2">
        <f t="shared" si="25"/>
        <v>0.4683007815183373</v>
      </c>
      <c r="L53">
        <v>-12</v>
      </c>
      <c r="M53" s="1">
        <f t="shared" si="26"/>
        <v>12.36931687685298</v>
      </c>
      <c r="N53" s="2">
        <f t="shared" si="27"/>
        <v>0</v>
      </c>
      <c r="O53" s="2">
        <f t="shared" si="28"/>
        <v>-0.03791607062879965</v>
      </c>
      <c r="P53" s="2">
        <f t="shared" si="29"/>
        <v>-0.015853167984566315</v>
      </c>
      <c r="Q53" s="2">
        <f t="shared" si="30"/>
        <v>0</v>
      </c>
      <c r="R53" s="2">
        <f t="shared" si="35"/>
        <v>-0.015853167984566315</v>
      </c>
      <c r="S53" s="2">
        <f t="shared" si="35"/>
        <v>-0.03791607062879965</v>
      </c>
      <c r="T53" s="2">
        <f t="shared" si="31"/>
        <v>-0.04101163573630027</v>
      </c>
      <c r="U53">
        <f t="shared" si="32"/>
        <v>-0.8235294117647058</v>
      </c>
    </row>
    <row r="54" spans="1:21" ht="15">
      <c r="A54" s="1">
        <f t="shared" si="19"/>
        <v>-0.7</v>
      </c>
      <c r="B54">
        <v>-9</v>
      </c>
      <c r="C54" s="1">
        <f t="shared" si="20"/>
        <v>9.486832980505138</v>
      </c>
      <c r="D54" s="2">
        <f t="shared" si="21"/>
        <v>2.1736879347598186</v>
      </c>
      <c r="E54" s="2">
        <f t="shared" si="22"/>
        <v>-0.07143575372450109</v>
      </c>
      <c r="F54" s="2">
        <f t="shared" si="33"/>
        <v>0.059736306274228324</v>
      </c>
      <c r="G54" s="2">
        <f t="shared" si="23"/>
        <v>0.03162510332165029</v>
      </c>
      <c r="H54" s="2">
        <f t="shared" si="34"/>
        <v>2.233424241034047</v>
      </c>
      <c r="I54" s="2">
        <f t="shared" si="34"/>
        <v>-0.0398106504028508</v>
      </c>
      <c r="J54" s="3">
        <f t="shared" si="24"/>
        <v>55000.68953113804</v>
      </c>
      <c r="K54" s="2">
        <f t="shared" si="25"/>
        <v>0.689531138043094</v>
      </c>
      <c r="L54">
        <v>-12</v>
      </c>
      <c r="M54" s="1">
        <f t="shared" si="26"/>
        <v>12.36931687685298</v>
      </c>
      <c r="N54" s="2">
        <f t="shared" si="27"/>
        <v>0</v>
      </c>
      <c r="O54" s="2">
        <f t="shared" si="28"/>
        <v>-0.03791607062879965</v>
      </c>
      <c r="P54" s="2">
        <f t="shared" si="29"/>
        <v>-0.015853167984566315</v>
      </c>
      <c r="Q54" s="2">
        <f t="shared" si="30"/>
        <v>0</v>
      </c>
      <c r="R54" s="2">
        <f t="shared" si="35"/>
        <v>-0.015853167984566315</v>
      </c>
      <c r="S54" s="2">
        <f t="shared" si="35"/>
        <v>-0.03791607062879965</v>
      </c>
      <c r="T54" s="2">
        <f t="shared" si="31"/>
        <v>-0.04101163573630027</v>
      </c>
      <c r="U54">
        <f t="shared" si="32"/>
        <v>-0.8235294117647058</v>
      </c>
    </row>
    <row r="55" spans="1:21" ht="15">
      <c r="A55" s="1">
        <f t="shared" si="19"/>
        <v>-0.6301369863013698</v>
      </c>
      <c r="B55">
        <v>-8</v>
      </c>
      <c r="C55" s="1">
        <f t="shared" si="20"/>
        <v>8.54400374531753</v>
      </c>
      <c r="D55" s="2">
        <f t="shared" si="21"/>
        <v>3.260947415553142</v>
      </c>
      <c r="E55" s="2">
        <f t="shared" si="22"/>
        <v>-0.08803027060765523</v>
      </c>
      <c r="F55" s="2">
        <f t="shared" si="33"/>
        <v>0.07841389356725435</v>
      </c>
      <c r="G55" s="2">
        <f t="shared" si="23"/>
        <v>0.04744370030959926</v>
      </c>
      <c r="H55" s="2">
        <f t="shared" si="34"/>
        <v>3.339361309120396</v>
      </c>
      <c r="I55" s="2">
        <f t="shared" si="34"/>
        <v>-0.040586570298055964</v>
      </c>
      <c r="J55" s="3">
        <f t="shared" si="24"/>
        <v>55001.04890573122</v>
      </c>
      <c r="K55" s="2">
        <f t="shared" si="25"/>
        <v>1.0489057312224759</v>
      </c>
      <c r="L55">
        <v>-12</v>
      </c>
      <c r="M55" s="1">
        <f t="shared" si="26"/>
        <v>12.36931687685298</v>
      </c>
      <c r="N55" s="2">
        <f t="shared" si="27"/>
        <v>0</v>
      </c>
      <c r="O55" s="2">
        <f t="shared" si="28"/>
        <v>-0.03791607062879965</v>
      </c>
      <c r="P55" s="2">
        <f t="shared" si="29"/>
        <v>-0.015853167984566315</v>
      </c>
      <c r="Q55" s="2">
        <f t="shared" si="30"/>
        <v>0</v>
      </c>
      <c r="R55" s="2">
        <f t="shared" si="35"/>
        <v>-0.015853167984566315</v>
      </c>
      <c r="S55" s="2">
        <f t="shared" si="35"/>
        <v>-0.03791607062879965</v>
      </c>
      <c r="T55" s="2">
        <f t="shared" si="31"/>
        <v>-0.04101163573630027</v>
      </c>
      <c r="U55">
        <f t="shared" si="32"/>
        <v>-0.8235294117647058</v>
      </c>
    </row>
    <row r="56" spans="1:21" ht="15">
      <c r="A56" s="1">
        <f t="shared" si="19"/>
        <v>-0.5344827586206897</v>
      </c>
      <c r="B56">
        <v>-7</v>
      </c>
      <c r="C56" s="1">
        <f t="shared" si="20"/>
        <v>7.615773105863909</v>
      </c>
      <c r="D56" s="2">
        <f t="shared" si="21"/>
        <v>5.070946341460207</v>
      </c>
      <c r="E56" s="2">
        <f t="shared" si="22"/>
        <v>-0.10543215062727461</v>
      </c>
      <c r="F56" s="2">
        <f t="shared" si="33"/>
        <v>0.10422531839562094</v>
      </c>
      <c r="G56" s="2">
        <f t="shared" si="23"/>
        <v>0.07377747257218113</v>
      </c>
      <c r="H56" s="2">
        <f t="shared" si="34"/>
        <v>5.1751716598558275</v>
      </c>
      <c r="I56" s="2">
        <f t="shared" si="34"/>
        <v>-0.03165467805509348</v>
      </c>
      <c r="J56" s="3">
        <f t="shared" si="24"/>
        <v>55001.65515958065</v>
      </c>
      <c r="K56" s="2">
        <f t="shared" si="25"/>
        <v>1.6551595806522528</v>
      </c>
      <c r="L56">
        <v>-12</v>
      </c>
      <c r="M56" s="1">
        <f t="shared" si="26"/>
        <v>12.36931687685298</v>
      </c>
      <c r="N56" s="2">
        <f t="shared" si="27"/>
        <v>0</v>
      </c>
      <c r="O56" s="2">
        <f t="shared" si="28"/>
        <v>-0.03791607062879965</v>
      </c>
      <c r="P56" s="2">
        <f t="shared" si="29"/>
        <v>-0.015853167984566315</v>
      </c>
      <c r="Q56" s="2">
        <f t="shared" si="30"/>
        <v>0</v>
      </c>
      <c r="R56" s="2">
        <f t="shared" si="35"/>
        <v>-0.015853167984566315</v>
      </c>
      <c r="S56" s="2">
        <f t="shared" si="35"/>
        <v>-0.03791607062879965</v>
      </c>
      <c r="T56" s="2">
        <f t="shared" si="31"/>
        <v>-0.04101163573630027</v>
      </c>
      <c r="U56">
        <f t="shared" si="32"/>
        <v>-0.8235294117647058</v>
      </c>
    </row>
    <row r="57" spans="1:21" ht="15">
      <c r="A57" s="1">
        <f t="shared" si="19"/>
        <v>-0.4</v>
      </c>
      <c r="B57">
        <v>-6</v>
      </c>
      <c r="C57" s="1">
        <f t="shared" si="20"/>
        <v>6.708203932499369</v>
      </c>
      <c r="D57" s="2">
        <f t="shared" si="21"/>
        <v>8.197490553877596</v>
      </c>
      <c r="E57" s="2">
        <f t="shared" si="22"/>
        <v>-0.11545761343489575</v>
      </c>
      <c r="F57" s="2">
        <f t="shared" si="33"/>
        <v>0.13914335564555458</v>
      </c>
      <c r="G57" s="2">
        <f t="shared" si="23"/>
        <v>0.11926573341047535</v>
      </c>
      <c r="H57" s="2">
        <f t="shared" si="34"/>
        <v>8.336633909523151</v>
      </c>
      <c r="I57" s="2">
        <f t="shared" si="34"/>
        <v>0.003808119975579602</v>
      </c>
      <c r="J57" s="3">
        <f t="shared" si="24"/>
        <v>55002.71830780341</v>
      </c>
      <c r="K57" s="2">
        <f t="shared" si="25"/>
        <v>2.7183078034067876</v>
      </c>
      <c r="L57">
        <v>-12</v>
      </c>
      <c r="M57" s="1">
        <f t="shared" si="26"/>
        <v>12.36931687685298</v>
      </c>
      <c r="N57" s="2">
        <f t="shared" si="27"/>
        <v>0</v>
      </c>
      <c r="O57" s="2">
        <f t="shared" si="28"/>
        <v>-0.03791607062879965</v>
      </c>
      <c r="P57" s="2">
        <f t="shared" si="29"/>
        <v>-0.015853167984566315</v>
      </c>
      <c r="Q57" s="2">
        <f t="shared" si="30"/>
        <v>0</v>
      </c>
      <c r="R57" s="2">
        <f t="shared" si="35"/>
        <v>-0.015853167984566315</v>
      </c>
      <c r="S57" s="2">
        <f t="shared" si="35"/>
        <v>-0.03791607062879965</v>
      </c>
      <c r="T57" s="2">
        <f t="shared" si="31"/>
        <v>-0.04101163573630027</v>
      </c>
      <c r="U57">
        <f t="shared" si="32"/>
        <v>-0.8235294117647058</v>
      </c>
    </row>
    <row r="58" spans="1:21" ht="15">
      <c r="A58" s="1">
        <f t="shared" si="19"/>
        <v>-0.20588235294117663</v>
      </c>
      <c r="B58">
        <v>-5</v>
      </c>
      <c r="C58" s="1">
        <f t="shared" si="20"/>
        <v>5.830951894845301</v>
      </c>
      <c r="D58" s="2">
        <f t="shared" si="21"/>
        <v>13.766821159973064</v>
      </c>
      <c r="E58" s="2">
        <f t="shared" si="22"/>
        <v>-0.09048614846930661</v>
      </c>
      <c r="F58" s="2">
        <f t="shared" si="33"/>
        <v>0.18249029443809078</v>
      </c>
      <c r="G58" s="2">
        <f t="shared" si="23"/>
        <v>0.20029422560278257</v>
      </c>
      <c r="H58" s="2">
        <f t="shared" si="34"/>
        <v>13.949311454411156</v>
      </c>
      <c r="I58" s="2">
        <f t="shared" si="34"/>
        <v>0.10980807713347596</v>
      </c>
      <c r="J58" s="3">
        <f t="shared" si="24"/>
        <v>55004.646849909506</v>
      </c>
      <c r="K58" s="2">
        <f t="shared" si="25"/>
        <v>4.6468499095062725</v>
      </c>
      <c r="L58">
        <v>-12</v>
      </c>
      <c r="M58" s="1">
        <f t="shared" si="26"/>
        <v>12.36931687685298</v>
      </c>
      <c r="N58" s="2">
        <f t="shared" si="27"/>
        <v>0</v>
      </c>
      <c r="O58" s="2">
        <f t="shared" si="28"/>
        <v>-0.03791607062879965</v>
      </c>
      <c r="P58" s="2">
        <f t="shared" si="29"/>
        <v>-0.015853167984566315</v>
      </c>
      <c r="Q58" s="2">
        <f t="shared" si="30"/>
        <v>0</v>
      </c>
      <c r="R58" s="2">
        <f t="shared" si="35"/>
        <v>-0.015853167984566315</v>
      </c>
      <c r="S58" s="2">
        <f t="shared" si="35"/>
        <v>-0.03791607062879965</v>
      </c>
      <c r="T58" s="2">
        <f t="shared" si="31"/>
        <v>-0.04101163573630027</v>
      </c>
      <c r="U58">
        <f t="shared" si="32"/>
        <v>-0.8235294117647058</v>
      </c>
    </row>
    <row r="59" spans="1:21" ht="15">
      <c r="A59" s="1">
        <f t="shared" si="19"/>
        <v>0.07999999999999985</v>
      </c>
      <c r="B59">
        <v>-4</v>
      </c>
      <c r="C59" s="1">
        <f t="shared" si="20"/>
        <v>5</v>
      </c>
      <c r="D59" s="2">
        <f t="shared" si="21"/>
        <v>23.755869375904</v>
      </c>
      <c r="E59" s="2">
        <f t="shared" si="22"/>
        <v>0.055764951586628995</v>
      </c>
      <c r="F59" s="2">
        <f t="shared" si="33"/>
        <v>0.22081624587793405</v>
      </c>
      <c r="G59" s="2">
        <f t="shared" si="23"/>
        <v>0.3456254283306793</v>
      </c>
      <c r="H59" s="2">
        <f t="shared" si="34"/>
        <v>23.976685621781932</v>
      </c>
      <c r="I59" s="2">
        <f t="shared" si="34"/>
        <v>0.40139037991730825</v>
      </c>
      <c r="J59" s="3">
        <f t="shared" si="24"/>
        <v>55008.19018519756</v>
      </c>
      <c r="K59" s="2">
        <f t="shared" si="25"/>
        <v>8.190185197563551</v>
      </c>
      <c r="L59">
        <v>-12</v>
      </c>
      <c r="M59" s="1">
        <f t="shared" si="26"/>
        <v>12.36931687685298</v>
      </c>
      <c r="N59" s="2">
        <f t="shared" si="27"/>
        <v>0</v>
      </c>
      <c r="O59" s="2">
        <f t="shared" si="28"/>
        <v>-0.03791607062879965</v>
      </c>
      <c r="P59" s="2">
        <f t="shared" si="29"/>
        <v>-0.015853167984566315</v>
      </c>
      <c r="Q59" s="2">
        <f t="shared" si="30"/>
        <v>0</v>
      </c>
      <c r="R59" s="2">
        <f t="shared" si="35"/>
        <v>-0.015853167984566315</v>
      </c>
      <c r="S59" s="2">
        <f t="shared" si="35"/>
        <v>-0.03791607062879965</v>
      </c>
      <c r="T59" s="2">
        <f t="shared" si="31"/>
        <v>-0.04101163573630027</v>
      </c>
      <c r="U59">
        <f t="shared" si="32"/>
        <v>-0.8235294117647058</v>
      </c>
    </row>
    <row r="60" spans="1:21" ht="15">
      <c r="A60" s="1">
        <f t="shared" si="19"/>
        <v>0.5000000000000002</v>
      </c>
      <c r="B60">
        <v>-3</v>
      </c>
      <c r="C60" s="1">
        <f t="shared" si="20"/>
        <v>4.242640687119285</v>
      </c>
      <c r="D60" s="2">
        <f t="shared" si="21"/>
        <v>40.50428319995071</v>
      </c>
      <c r="E60" s="2">
        <f t="shared" si="22"/>
        <v>0.570482861971137</v>
      </c>
      <c r="F60" s="2">
        <f t="shared" si="33"/>
        <v>0.19643300228517918</v>
      </c>
      <c r="G60" s="2">
        <f t="shared" si="23"/>
        <v>0.5892990068555374</v>
      </c>
      <c r="H60" s="2">
        <f t="shared" si="34"/>
        <v>40.700716202235895</v>
      </c>
      <c r="I60" s="2">
        <f t="shared" si="34"/>
        <v>1.1597818688266743</v>
      </c>
      <c r="J60" s="3">
        <f t="shared" si="24"/>
        <v>55014.36064931552</v>
      </c>
      <c r="K60" s="2">
        <f t="shared" si="25"/>
        <v>14.360649315516639</v>
      </c>
      <c r="L60">
        <v>-12</v>
      </c>
      <c r="M60" s="1">
        <f t="shared" si="26"/>
        <v>12.36931687685298</v>
      </c>
      <c r="N60" s="2">
        <f t="shared" si="27"/>
        <v>0</v>
      </c>
      <c r="O60" s="2">
        <f t="shared" si="28"/>
        <v>-0.03791607062879965</v>
      </c>
      <c r="P60" s="2">
        <f t="shared" si="29"/>
        <v>-0.015853167984566315</v>
      </c>
      <c r="Q60" s="2">
        <f t="shared" si="30"/>
        <v>0</v>
      </c>
      <c r="R60" s="2">
        <f t="shared" si="35"/>
        <v>-0.015853167984566315</v>
      </c>
      <c r="S60" s="2">
        <f t="shared" si="35"/>
        <v>-0.03791607062879965</v>
      </c>
      <c r="T60" s="2">
        <f t="shared" si="31"/>
        <v>-0.04101163573630027</v>
      </c>
      <c r="U60">
        <f t="shared" si="32"/>
        <v>-0.8235294117647058</v>
      </c>
    </row>
    <row r="61" spans="1:21" ht="15">
      <c r="A61" s="1">
        <f t="shared" si="19"/>
        <v>1.076923076923077</v>
      </c>
      <c r="B61">
        <v>-2</v>
      </c>
      <c r="C61" s="1">
        <f t="shared" si="20"/>
        <v>3.605551275463989</v>
      </c>
      <c r="D61" s="2">
        <f t="shared" si="21"/>
        <v>60.91616773444368</v>
      </c>
      <c r="E61" s="2">
        <f t="shared" si="22"/>
        <v>2.0019397847000278</v>
      </c>
      <c r="F61" s="2">
        <f t="shared" si="33"/>
        <v>-0.04923736771538475</v>
      </c>
      <c r="G61" s="2">
        <f t="shared" si="23"/>
        <v>0.8862726188769262</v>
      </c>
      <c r="H61" s="2">
        <f t="shared" si="34"/>
        <v>60.8669303667283</v>
      </c>
      <c r="I61" s="2">
        <f t="shared" si="34"/>
        <v>2.888212403576954</v>
      </c>
      <c r="J61" s="3">
        <f t="shared" si="24"/>
        <v>55022.576314801125</v>
      </c>
      <c r="K61" s="2">
        <f t="shared" si="25"/>
        <v>22.57631480112468</v>
      </c>
      <c r="L61">
        <v>-12</v>
      </c>
      <c r="M61" s="1">
        <f t="shared" si="26"/>
        <v>12.36931687685298</v>
      </c>
      <c r="N61" s="2">
        <f t="shared" si="27"/>
        <v>0</v>
      </c>
      <c r="O61" s="2">
        <f t="shared" si="28"/>
        <v>-0.03791607062879965</v>
      </c>
      <c r="P61" s="2">
        <f t="shared" si="29"/>
        <v>-0.015853167984566315</v>
      </c>
      <c r="Q61" s="2">
        <f t="shared" si="30"/>
        <v>0</v>
      </c>
      <c r="R61" s="2">
        <f t="shared" si="35"/>
        <v>-0.015853167984566315</v>
      </c>
      <c r="S61" s="2">
        <f t="shared" si="35"/>
        <v>-0.03791607062879965</v>
      </c>
      <c r="T61" s="2">
        <f t="shared" si="31"/>
        <v>-0.04101163573630027</v>
      </c>
      <c r="U61">
        <f t="shared" si="32"/>
        <v>-0.8235294117647058</v>
      </c>
    </row>
    <row r="62" spans="1:21" ht="15">
      <c r="A62" s="1">
        <f t="shared" si="19"/>
        <v>1.6999999999999997</v>
      </c>
      <c r="B62">
        <v>-1</v>
      </c>
      <c r="C62" s="1">
        <f t="shared" si="20"/>
        <v>3.1622776601683795</v>
      </c>
      <c r="D62" s="2">
        <f t="shared" si="21"/>
        <v>58.689574238515085</v>
      </c>
      <c r="E62" s="2">
        <f t="shared" si="22"/>
        <v>4.684144422792284</v>
      </c>
      <c r="F62" s="2">
        <f t="shared" si="33"/>
        <v>-0.664127169754656</v>
      </c>
      <c r="G62" s="2">
        <f t="shared" si="23"/>
        <v>0.8538777896845577</v>
      </c>
      <c r="H62" s="2">
        <f t="shared" si="34"/>
        <v>58.02544706876043</v>
      </c>
      <c r="I62" s="2">
        <f t="shared" si="34"/>
        <v>5.538022212476841</v>
      </c>
      <c r="J62" s="3">
        <f t="shared" si="24"/>
        <v>55024.1531246674</v>
      </c>
      <c r="K62" s="2">
        <f t="shared" si="25"/>
        <v>24.153124667398515</v>
      </c>
      <c r="L62">
        <v>-12</v>
      </c>
      <c r="M62" s="1">
        <f t="shared" si="26"/>
        <v>12.36931687685298</v>
      </c>
      <c r="N62" s="2">
        <f t="shared" si="27"/>
        <v>0</v>
      </c>
      <c r="O62" s="2">
        <f t="shared" si="28"/>
        <v>-0.03791607062879965</v>
      </c>
      <c r="P62" s="2">
        <f t="shared" si="29"/>
        <v>-0.015853167984566315</v>
      </c>
      <c r="Q62" s="2">
        <f t="shared" si="30"/>
        <v>0</v>
      </c>
      <c r="R62" s="2">
        <f t="shared" si="35"/>
        <v>-0.015853167984566315</v>
      </c>
      <c r="S62" s="2">
        <f t="shared" si="35"/>
        <v>-0.03791607062879965</v>
      </c>
      <c r="T62" s="2">
        <f t="shared" si="31"/>
        <v>-0.04101163573630027</v>
      </c>
      <c r="U62">
        <f t="shared" si="32"/>
        <v>-0.8235294117647058</v>
      </c>
    </row>
    <row r="63" spans="1:21" ht="15">
      <c r="A63" s="1">
        <f t="shared" si="19"/>
        <v>2</v>
      </c>
      <c r="B63">
        <v>0</v>
      </c>
      <c r="C63" s="1">
        <f t="shared" si="20"/>
        <v>3</v>
      </c>
      <c r="D63" s="2">
        <f t="shared" si="21"/>
        <v>0</v>
      </c>
      <c r="E63" s="2">
        <f t="shared" si="22"/>
        <v>6.454276804007997</v>
      </c>
      <c r="F63" s="2">
        <f t="shared" si="33"/>
        <v>-1.1111928637174615</v>
      </c>
      <c r="G63" s="2">
        <f t="shared" si="23"/>
        <v>0</v>
      </c>
      <c r="H63" s="2">
        <f t="shared" si="34"/>
        <v>-1.1111928637174615</v>
      </c>
      <c r="I63" s="2">
        <f t="shared" si="34"/>
        <v>6.454276804007997</v>
      </c>
      <c r="J63" s="3">
        <f t="shared" si="24"/>
        <v>55005.74095990779</v>
      </c>
      <c r="K63" s="2">
        <f t="shared" si="25"/>
        <v>5.740959907787328</v>
      </c>
      <c r="L63">
        <v>-12</v>
      </c>
      <c r="M63" s="1">
        <f t="shared" si="26"/>
        <v>12.36931687685298</v>
      </c>
      <c r="N63" s="2">
        <f t="shared" si="27"/>
        <v>0</v>
      </c>
      <c r="O63" s="2">
        <f t="shared" si="28"/>
        <v>-0.03791607062879965</v>
      </c>
      <c r="P63" s="2">
        <f t="shared" si="29"/>
        <v>-0.015853167984566315</v>
      </c>
      <c r="Q63" s="2">
        <f t="shared" si="30"/>
        <v>0</v>
      </c>
      <c r="R63" s="2">
        <f t="shared" si="35"/>
        <v>-0.015853167984566315</v>
      </c>
      <c r="S63" s="2">
        <f t="shared" si="35"/>
        <v>-0.03791607062879965</v>
      </c>
      <c r="T63" s="2">
        <f t="shared" si="31"/>
        <v>-0.04101163573630027</v>
      </c>
      <c r="U63">
        <f t="shared" si="32"/>
        <v>-0.8235294117647058</v>
      </c>
    </row>
    <row r="64" spans="1:21" ht="15">
      <c r="A64" s="1">
        <f t="shared" si="19"/>
        <v>1.6999999999999997</v>
      </c>
      <c r="B64">
        <v>1</v>
      </c>
      <c r="C64" s="1">
        <f t="shared" si="20"/>
        <v>3.1622776601683795</v>
      </c>
      <c r="D64" s="2">
        <f t="shared" si="21"/>
        <v>-58.689574238515085</v>
      </c>
      <c r="E64" s="2">
        <f t="shared" si="22"/>
        <v>4.684144422792284</v>
      </c>
      <c r="F64" s="2">
        <f t="shared" si="33"/>
        <v>-0.664127169754656</v>
      </c>
      <c r="G64" s="2">
        <f t="shared" si="23"/>
        <v>-0.8538777896845577</v>
      </c>
      <c r="H64" s="2">
        <f t="shared" si="34"/>
        <v>-59.35370140826974</v>
      </c>
      <c r="I64" s="2">
        <f t="shared" si="34"/>
        <v>3.830266633107726</v>
      </c>
      <c r="J64" s="3">
        <f t="shared" si="24"/>
        <v>54984.32783973437</v>
      </c>
      <c r="K64" s="2">
        <f t="shared" si="25"/>
        <v>-15.672160265632556</v>
      </c>
      <c r="L64">
        <v>-12</v>
      </c>
      <c r="M64" s="1">
        <f t="shared" si="26"/>
        <v>12.36931687685298</v>
      </c>
      <c r="N64" s="2">
        <f t="shared" si="27"/>
        <v>0</v>
      </c>
      <c r="O64" s="2">
        <f t="shared" si="28"/>
        <v>-0.03791607062879965</v>
      </c>
      <c r="P64" s="2">
        <f t="shared" si="29"/>
        <v>-0.015853167984566315</v>
      </c>
      <c r="Q64" s="2">
        <f t="shared" si="30"/>
        <v>0</v>
      </c>
      <c r="R64" s="2">
        <f t="shared" si="35"/>
        <v>-0.015853167984566315</v>
      </c>
      <c r="S64" s="2">
        <f t="shared" si="35"/>
        <v>-0.03791607062879965</v>
      </c>
      <c r="T64" s="2">
        <f t="shared" si="31"/>
        <v>-0.04101163573630027</v>
      </c>
      <c r="U64">
        <f t="shared" si="32"/>
        <v>-0.8235294117647058</v>
      </c>
    </row>
    <row r="65" spans="1:21" ht="15">
      <c r="A65" s="1">
        <f t="shared" si="19"/>
        <v>1.076923076923077</v>
      </c>
      <c r="B65">
        <v>2</v>
      </c>
      <c r="C65" s="1">
        <f t="shared" si="20"/>
        <v>3.605551275463989</v>
      </c>
      <c r="D65" s="2">
        <f t="shared" si="21"/>
        <v>-60.91616773444368</v>
      </c>
      <c r="E65" s="2">
        <f t="shared" si="22"/>
        <v>2.0019397847000278</v>
      </c>
      <c r="F65" s="2">
        <f t="shared" si="33"/>
        <v>-0.04923736771538475</v>
      </c>
      <c r="G65" s="2">
        <f t="shared" si="23"/>
        <v>-0.8862726188769262</v>
      </c>
      <c r="H65" s="2">
        <f t="shared" si="34"/>
        <v>-60.96540510215907</v>
      </c>
      <c r="I65" s="2">
        <f t="shared" si="34"/>
        <v>1.1156671658231017</v>
      </c>
      <c r="J65" s="3">
        <f t="shared" si="24"/>
        <v>54981.23708940934</v>
      </c>
      <c r="K65" s="2">
        <f t="shared" si="25"/>
        <v>-18.762910590659885</v>
      </c>
      <c r="L65">
        <v>-12</v>
      </c>
      <c r="M65" s="1">
        <f t="shared" si="26"/>
        <v>12.36931687685298</v>
      </c>
      <c r="N65" s="2">
        <f t="shared" si="27"/>
        <v>0</v>
      </c>
      <c r="O65" s="2">
        <f t="shared" si="28"/>
        <v>-0.03791607062879965</v>
      </c>
      <c r="P65" s="2">
        <f t="shared" si="29"/>
        <v>-0.015853167984566315</v>
      </c>
      <c r="Q65" s="2">
        <f t="shared" si="30"/>
        <v>0</v>
      </c>
      <c r="R65" s="2">
        <f t="shared" si="35"/>
        <v>-0.015853167984566315</v>
      </c>
      <c r="S65" s="2">
        <f t="shared" si="35"/>
        <v>-0.03791607062879965</v>
      </c>
      <c r="T65" s="2">
        <f t="shared" si="31"/>
        <v>-0.04101163573630027</v>
      </c>
      <c r="U65">
        <f t="shared" si="32"/>
        <v>-0.8235294117647058</v>
      </c>
    </row>
    <row r="66" spans="1:21" ht="15">
      <c r="A66" s="1">
        <f t="shared" si="19"/>
        <v>0.5000000000000002</v>
      </c>
      <c r="B66">
        <v>3</v>
      </c>
      <c r="C66" s="1">
        <f t="shared" si="20"/>
        <v>4.242640687119285</v>
      </c>
      <c r="D66" s="2">
        <f t="shared" si="21"/>
        <v>-40.50428319995071</v>
      </c>
      <c r="E66" s="2">
        <f t="shared" si="22"/>
        <v>0.570482861971137</v>
      </c>
      <c r="F66" s="2">
        <f t="shared" si="33"/>
        <v>0.19643300228517918</v>
      </c>
      <c r="G66" s="2">
        <f t="shared" si="23"/>
        <v>-0.5892990068555374</v>
      </c>
      <c r="H66" s="2">
        <f t="shared" si="34"/>
        <v>-40.30785019766553</v>
      </c>
      <c r="I66" s="2">
        <f t="shared" si="34"/>
        <v>-0.01881614488440042</v>
      </c>
      <c r="J66" s="3">
        <f t="shared" si="24"/>
        <v>54986.87246013957</v>
      </c>
      <c r="K66" s="2">
        <f t="shared" si="25"/>
        <v>-13.127539860426623</v>
      </c>
      <c r="L66">
        <v>-12</v>
      </c>
      <c r="M66" s="1">
        <f t="shared" si="26"/>
        <v>12.36931687685298</v>
      </c>
      <c r="N66" s="2">
        <f t="shared" si="27"/>
        <v>0</v>
      </c>
      <c r="O66" s="2">
        <f t="shared" si="28"/>
        <v>-0.03791607062879965</v>
      </c>
      <c r="P66" s="2">
        <f t="shared" si="29"/>
        <v>-0.015853167984566315</v>
      </c>
      <c r="Q66" s="2">
        <f t="shared" si="30"/>
        <v>0</v>
      </c>
      <c r="R66" s="2">
        <f t="shared" si="35"/>
        <v>-0.015853167984566315</v>
      </c>
      <c r="S66" s="2">
        <f t="shared" si="35"/>
        <v>-0.03791607062879965</v>
      </c>
      <c r="T66" s="2">
        <f t="shared" si="31"/>
        <v>-0.04101163573630027</v>
      </c>
      <c r="U66">
        <f t="shared" si="32"/>
        <v>-0.8235294117647058</v>
      </c>
    </row>
    <row r="67" spans="1:21" ht="15">
      <c r="A67" s="1">
        <f t="shared" si="19"/>
        <v>0.07999999999999985</v>
      </c>
      <c r="B67">
        <v>4</v>
      </c>
      <c r="C67" s="1">
        <f t="shared" si="20"/>
        <v>5</v>
      </c>
      <c r="D67" s="2">
        <f t="shared" si="21"/>
        <v>-23.755869375904</v>
      </c>
      <c r="E67" s="2">
        <f t="shared" si="22"/>
        <v>0.055764951586628995</v>
      </c>
      <c r="F67" s="2">
        <f t="shared" si="33"/>
        <v>0.22081624587793405</v>
      </c>
      <c r="G67" s="2">
        <f t="shared" si="23"/>
        <v>-0.3456254283306793</v>
      </c>
      <c r="H67" s="2">
        <f aca="true" t="shared" si="36" ref="H67:I86">D67+F67</f>
        <v>-23.535053130026064</v>
      </c>
      <c r="I67" s="2">
        <f t="shared" si="36"/>
        <v>-0.2898604767440503</v>
      </c>
      <c r="J67" s="3">
        <f t="shared" si="24"/>
        <v>54992.068131978805</v>
      </c>
      <c r="K67" s="2">
        <f t="shared" si="25"/>
        <v>-7.931868021194532</v>
      </c>
      <c r="L67">
        <v>-12</v>
      </c>
      <c r="M67" s="1">
        <f t="shared" si="26"/>
        <v>12.36931687685298</v>
      </c>
      <c r="N67" s="2">
        <f t="shared" si="27"/>
        <v>0</v>
      </c>
      <c r="O67" s="2">
        <f t="shared" si="28"/>
        <v>-0.03791607062879965</v>
      </c>
      <c r="P67" s="2">
        <f t="shared" si="29"/>
        <v>-0.015853167984566315</v>
      </c>
      <c r="Q67" s="2">
        <f t="shared" si="30"/>
        <v>0</v>
      </c>
      <c r="R67" s="2">
        <f aca="true" t="shared" si="37" ref="R67:S86">N67+P67</f>
        <v>-0.015853167984566315</v>
      </c>
      <c r="S67" s="2">
        <f t="shared" si="37"/>
        <v>-0.03791607062879965</v>
      </c>
      <c r="T67" s="2">
        <f t="shared" si="31"/>
        <v>-0.04101163573630027</v>
      </c>
      <c r="U67">
        <f t="shared" si="32"/>
        <v>-0.8235294117647058</v>
      </c>
    </row>
    <row r="68" spans="1:21" ht="15">
      <c r="A68" s="1">
        <f t="shared" si="19"/>
        <v>-0.20588235294117663</v>
      </c>
      <c r="B68">
        <v>5</v>
      </c>
      <c r="C68" s="1">
        <f t="shared" si="20"/>
        <v>5.830951894845301</v>
      </c>
      <c r="D68" s="2">
        <f t="shared" si="21"/>
        <v>-13.766821159973064</v>
      </c>
      <c r="E68" s="2">
        <f t="shared" si="22"/>
        <v>-0.09048614846930661</v>
      </c>
      <c r="F68" s="2">
        <f t="shared" si="33"/>
        <v>0.18249029443809078</v>
      </c>
      <c r="G68" s="2">
        <f t="shared" si="23"/>
        <v>-0.20029422560278257</v>
      </c>
      <c r="H68" s="2">
        <f t="shared" si="36"/>
        <v>-13.584330865534973</v>
      </c>
      <c r="I68" s="2">
        <f t="shared" si="36"/>
        <v>-0.2907803740720892</v>
      </c>
      <c r="J68" s="3">
        <f t="shared" si="24"/>
        <v>54995.30391409251</v>
      </c>
      <c r="K68" s="2">
        <f t="shared" si="25"/>
        <v>-4.69608590748976</v>
      </c>
      <c r="L68">
        <v>-12</v>
      </c>
      <c r="M68" s="1">
        <f t="shared" si="26"/>
        <v>12.36931687685298</v>
      </c>
      <c r="N68" s="2">
        <f t="shared" si="27"/>
        <v>0</v>
      </c>
      <c r="O68" s="2">
        <f t="shared" si="28"/>
        <v>-0.03791607062879965</v>
      </c>
      <c r="P68" s="2">
        <f t="shared" si="29"/>
        <v>-0.015853167984566315</v>
      </c>
      <c r="Q68" s="2">
        <f t="shared" si="30"/>
        <v>0</v>
      </c>
      <c r="R68" s="2">
        <f t="shared" si="37"/>
        <v>-0.015853167984566315</v>
      </c>
      <c r="S68" s="2">
        <f t="shared" si="37"/>
        <v>-0.03791607062879965</v>
      </c>
      <c r="T68" s="2">
        <f t="shared" si="31"/>
        <v>-0.04101163573630027</v>
      </c>
      <c r="U68">
        <f t="shared" si="32"/>
        <v>-0.8235294117647058</v>
      </c>
    </row>
    <row r="69" spans="1:21" ht="15">
      <c r="A69" s="1">
        <f t="shared" si="19"/>
        <v>-0.4</v>
      </c>
      <c r="B69">
        <v>6</v>
      </c>
      <c r="C69" s="1">
        <f t="shared" si="20"/>
        <v>6.708203932499369</v>
      </c>
      <c r="D69" s="2">
        <f t="shared" si="21"/>
        <v>-8.197490553877596</v>
      </c>
      <c r="E69" s="2">
        <f t="shared" si="22"/>
        <v>-0.11545761343489575</v>
      </c>
      <c r="F69" s="2">
        <f t="shared" si="33"/>
        <v>0.13914335564555458</v>
      </c>
      <c r="G69" s="2">
        <f t="shared" si="23"/>
        <v>-0.11926573341047535</v>
      </c>
      <c r="H69" s="2">
        <f t="shared" si="36"/>
        <v>-8.058347198232042</v>
      </c>
      <c r="I69" s="2">
        <f t="shared" si="36"/>
        <v>-0.2347233468453711</v>
      </c>
      <c r="J69" s="3">
        <f t="shared" si="24"/>
        <v>54997.15504074705</v>
      </c>
      <c r="K69" s="2">
        <f t="shared" si="25"/>
        <v>-2.8449592529505026</v>
      </c>
      <c r="L69">
        <v>-12</v>
      </c>
      <c r="M69" s="1">
        <f t="shared" si="26"/>
        <v>12.36931687685298</v>
      </c>
      <c r="N69" s="2">
        <f t="shared" si="27"/>
        <v>0</v>
      </c>
      <c r="O69" s="2">
        <f t="shared" si="28"/>
        <v>-0.03791607062879965</v>
      </c>
      <c r="P69" s="2">
        <f t="shared" si="29"/>
        <v>-0.015853167984566315</v>
      </c>
      <c r="Q69" s="2">
        <f t="shared" si="30"/>
        <v>0</v>
      </c>
      <c r="R69" s="2">
        <f t="shared" si="37"/>
        <v>-0.015853167984566315</v>
      </c>
      <c r="S69" s="2">
        <f t="shared" si="37"/>
        <v>-0.03791607062879965</v>
      </c>
      <c r="T69" s="2">
        <f t="shared" si="31"/>
        <v>-0.04101163573630027</v>
      </c>
      <c r="U69">
        <f t="shared" si="32"/>
        <v>-0.8235294117647058</v>
      </c>
    </row>
    <row r="70" spans="1:21" ht="15">
      <c r="A70" s="1">
        <f t="shared" si="19"/>
        <v>-0.5344827586206897</v>
      </c>
      <c r="B70">
        <v>7</v>
      </c>
      <c r="C70" s="1">
        <f t="shared" si="20"/>
        <v>7.615773105863909</v>
      </c>
      <c r="D70" s="2">
        <f t="shared" si="21"/>
        <v>-5.070946341460207</v>
      </c>
      <c r="E70" s="2">
        <f t="shared" si="22"/>
        <v>-0.10543215062727461</v>
      </c>
      <c r="F70" s="2">
        <f t="shared" si="33"/>
        <v>0.10422531839562094</v>
      </c>
      <c r="G70" s="2">
        <f t="shared" si="23"/>
        <v>-0.07377747257218113</v>
      </c>
      <c r="H70" s="2">
        <f t="shared" si="36"/>
        <v>-4.966721023064586</v>
      </c>
      <c r="I70" s="2">
        <f t="shared" si="36"/>
        <v>-0.17920962319945574</v>
      </c>
      <c r="J70" s="3">
        <f t="shared" si="24"/>
        <v>54998.21374331806</v>
      </c>
      <c r="K70" s="2">
        <f t="shared" si="25"/>
        <v>-1.7862566819385393</v>
      </c>
      <c r="L70">
        <v>-12</v>
      </c>
      <c r="M70" s="1">
        <f t="shared" si="26"/>
        <v>12.36931687685298</v>
      </c>
      <c r="N70" s="2">
        <f t="shared" si="27"/>
        <v>0</v>
      </c>
      <c r="O70" s="2">
        <f t="shared" si="28"/>
        <v>-0.03791607062879965</v>
      </c>
      <c r="P70" s="2">
        <f t="shared" si="29"/>
        <v>-0.015853167984566315</v>
      </c>
      <c r="Q70" s="2">
        <f t="shared" si="30"/>
        <v>0</v>
      </c>
      <c r="R70" s="2">
        <f t="shared" si="37"/>
        <v>-0.015853167984566315</v>
      </c>
      <c r="S70" s="2">
        <f t="shared" si="37"/>
        <v>-0.03791607062879965</v>
      </c>
      <c r="T70" s="2">
        <f t="shared" si="31"/>
        <v>-0.04101163573630027</v>
      </c>
      <c r="U70">
        <f t="shared" si="32"/>
        <v>-0.8235294117647058</v>
      </c>
    </row>
    <row r="71" spans="1:21" ht="15">
      <c r="A71" s="1">
        <f aca="true" t="shared" si="38" ref="A71:A102">(3*($C$2/C71)*($C$2/C71))-1</f>
        <v>-0.6301369863013698</v>
      </c>
      <c r="B71">
        <v>8</v>
      </c>
      <c r="C71" s="1">
        <f aca="true" t="shared" si="39" ref="C71:C102">SQRT($C$2*$C$2+B71*B71+$E$4*$E$4)</f>
        <v>8.54400374531753</v>
      </c>
      <c r="D71" s="2">
        <f aca="true" t="shared" si="40" ref="D71:D102">($F$2/(C71*C71*C71))*(-3*(B71/C71)*($C$3/C71))</f>
        <v>-3.260947415553142</v>
      </c>
      <c r="E71" s="2">
        <f aca="true" t="shared" si="41" ref="E71:E102">($F$2/(C71*C71*C71))*A71</f>
        <v>-0.08803027060765523</v>
      </c>
      <c r="F71" s="2">
        <f t="shared" si="33"/>
        <v>0.07841389356725435</v>
      </c>
      <c r="G71" s="2">
        <f aca="true" t="shared" si="42" ref="G71:G102">($F$3/(C71*C71*C71))*(-3*(B71/C71)*($C$2/C71))</f>
        <v>-0.04744370030959926</v>
      </c>
      <c r="H71" s="2">
        <f t="shared" si="36"/>
        <v>-3.1825335219858877</v>
      </c>
      <c r="I71" s="2">
        <f t="shared" si="36"/>
        <v>-0.1354739709172545</v>
      </c>
      <c r="J71" s="3">
        <f aca="true" t="shared" si="43" ref="J71:J102">SQRT(($F$4*COS($D$3)+H71)^2+($F$4*SIN($D$3)+I71)^2)</f>
        <v>54998.83585520273</v>
      </c>
      <c r="K71" s="2">
        <f aca="true" t="shared" si="44" ref="K71:K102">J71-$F$4</f>
        <v>-1.1641447972724563</v>
      </c>
      <c r="L71">
        <v>-12</v>
      </c>
      <c r="M71" s="1">
        <f aca="true" t="shared" si="45" ref="M71:M102">SQRT(L71*L71+$M$3*$M$3+$C$2*$C$2)</f>
        <v>12.36931687685298</v>
      </c>
      <c r="N71" s="2">
        <f aca="true" t="shared" si="46" ref="N71:N102">($F$2/(M71*M71*M71))*(-3*($M$3/M71)*($C$3/M71))</f>
        <v>0</v>
      </c>
      <c r="O71" s="2">
        <f aca="true" t="shared" si="47" ref="O71:O102">($F$2/(M71*M71*M71))*U71</f>
        <v>-0.03791607062879965</v>
      </c>
      <c r="P71" s="2">
        <f aca="true" t="shared" si="48" ref="P71:P102">($F$3/(M71*M71*M71))*(3*(($M$3/M71)*($M$3/M71))-1)</f>
        <v>-0.015853167984566315</v>
      </c>
      <c r="Q71" s="2">
        <f aca="true" t="shared" si="49" ref="Q71:Q102">($F$3/(M71*M71*M71))*(-3*($M$3/M71)*($C$2/M71))</f>
        <v>0</v>
      </c>
      <c r="R71" s="2">
        <f t="shared" si="37"/>
        <v>-0.015853167984566315</v>
      </c>
      <c r="S71" s="2">
        <f t="shared" si="37"/>
        <v>-0.03791607062879965</v>
      </c>
      <c r="T71" s="2">
        <f aca="true" t="shared" si="50" ref="T71:T102">R71*COS($D$3)+S71*SIN($D$3)</f>
        <v>-0.04101163573630027</v>
      </c>
      <c r="U71">
        <f aca="true" t="shared" si="51" ref="U71:U102">3*($C$2/M71)*($C$2/M71)-1</f>
        <v>-0.8235294117647058</v>
      </c>
    </row>
    <row r="72" spans="1:21" ht="15">
      <c r="A72" s="1">
        <f t="shared" si="38"/>
        <v>-0.7</v>
      </c>
      <c r="B72">
        <v>9</v>
      </c>
      <c r="C72" s="1">
        <f t="shared" si="39"/>
        <v>9.486832980505138</v>
      </c>
      <c r="D72" s="2">
        <f t="shared" si="40"/>
        <v>-2.1736879347598186</v>
      </c>
      <c r="E72" s="2">
        <f t="shared" si="41"/>
        <v>-0.07143575372450109</v>
      </c>
      <c r="F72" s="2">
        <f aca="true" t="shared" si="52" ref="F72:F103">($F$3/(C72*C72*C72))*(3*(B72/C72)*(B72/C72)-1)</f>
        <v>0.059736306274228324</v>
      </c>
      <c r="G72" s="2">
        <f t="shared" si="42"/>
        <v>-0.03162510332165029</v>
      </c>
      <c r="H72" s="2">
        <f t="shared" si="36"/>
        <v>-2.1139516284855904</v>
      </c>
      <c r="I72" s="2">
        <f t="shared" si="36"/>
        <v>-0.10306085704615138</v>
      </c>
      <c r="J72" s="3">
        <f t="shared" si="43"/>
        <v>54999.214353825606</v>
      </c>
      <c r="K72" s="2">
        <f t="shared" si="44"/>
        <v>-0.7856461743940599</v>
      </c>
      <c r="L72">
        <v>-12</v>
      </c>
      <c r="M72" s="1">
        <f t="shared" si="45"/>
        <v>12.36931687685298</v>
      </c>
      <c r="N72" s="2">
        <f t="shared" si="46"/>
        <v>0</v>
      </c>
      <c r="O72" s="2">
        <f t="shared" si="47"/>
        <v>-0.03791607062879965</v>
      </c>
      <c r="P72" s="2">
        <f t="shared" si="48"/>
        <v>-0.015853167984566315</v>
      </c>
      <c r="Q72" s="2">
        <f t="shared" si="49"/>
        <v>0</v>
      </c>
      <c r="R72" s="2">
        <f t="shared" si="37"/>
        <v>-0.015853167984566315</v>
      </c>
      <c r="S72" s="2">
        <f t="shared" si="37"/>
        <v>-0.03791607062879965</v>
      </c>
      <c r="T72" s="2">
        <f t="shared" si="50"/>
        <v>-0.04101163573630027</v>
      </c>
      <c r="U72">
        <f t="shared" si="51"/>
        <v>-0.8235294117647058</v>
      </c>
    </row>
    <row r="73" spans="1:21" ht="15">
      <c r="A73" s="1">
        <f t="shared" si="38"/>
        <v>-0.7522935779816514</v>
      </c>
      <c r="B73">
        <v>10</v>
      </c>
      <c r="C73" s="1">
        <f t="shared" si="39"/>
        <v>10.44030650891055</v>
      </c>
      <c r="D73" s="2">
        <f t="shared" si="40"/>
        <v>-1.4962174451672463</v>
      </c>
      <c r="E73" s="2">
        <f t="shared" si="41"/>
        <v>-0.057600859391415134</v>
      </c>
      <c r="F73" s="2">
        <f t="shared" si="52"/>
        <v>0.046197697434107295</v>
      </c>
      <c r="G73" s="2">
        <f t="shared" si="42"/>
        <v>-0.02176854852916051</v>
      </c>
      <c r="H73" s="2">
        <f t="shared" si="36"/>
        <v>-1.450019747733139</v>
      </c>
      <c r="I73" s="2">
        <f t="shared" si="36"/>
        <v>-0.07936940792057565</v>
      </c>
      <c r="J73" s="3">
        <f t="shared" si="43"/>
        <v>54999.452890947534</v>
      </c>
      <c r="K73" s="2">
        <f t="shared" si="44"/>
        <v>-0.5471090524661122</v>
      </c>
      <c r="L73">
        <v>-12</v>
      </c>
      <c r="M73" s="1">
        <f t="shared" si="45"/>
        <v>12.36931687685298</v>
      </c>
      <c r="N73" s="2">
        <f t="shared" si="46"/>
        <v>0</v>
      </c>
      <c r="O73" s="2">
        <f t="shared" si="47"/>
        <v>-0.03791607062879965</v>
      </c>
      <c r="P73" s="2">
        <f t="shared" si="48"/>
        <v>-0.015853167984566315</v>
      </c>
      <c r="Q73" s="2">
        <f t="shared" si="49"/>
        <v>0</v>
      </c>
      <c r="R73" s="2">
        <f t="shared" si="37"/>
        <v>-0.015853167984566315</v>
      </c>
      <c r="S73" s="2">
        <f t="shared" si="37"/>
        <v>-0.03791607062879965</v>
      </c>
      <c r="T73" s="2">
        <f t="shared" si="50"/>
        <v>-0.04101163573630027</v>
      </c>
      <c r="U73">
        <f t="shared" si="51"/>
        <v>-0.8235294117647058</v>
      </c>
    </row>
    <row r="74" spans="1:21" ht="15">
      <c r="A74" s="1">
        <f t="shared" si="38"/>
        <v>-0.7923076923076923</v>
      </c>
      <c r="B74">
        <v>11</v>
      </c>
      <c r="C74" s="1">
        <f t="shared" si="39"/>
        <v>11.40175425099138</v>
      </c>
      <c r="D74" s="2">
        <f t="shared" si="40"/>
        <v>-1.059486100033356</v>
      </c>
      <c r="E74" s="2">
        <f t="shared" si="41"/>
        <v>-0.046575786727885475</v>
      </c>
      <c r="F74" s="2">
        <f t="shared" si="52"/>
        <v>0.036278619117442706</v>
      </c>
      <c r="G74" s="2">
        <f t="shared" si="42"/>
        <v>-0.015414520569213854</v>
      </c>
      <c r="H74" s="2">
        <f t="shared" si="36"/>
        <v>-1.0232074809159133</v>
      </c>
      <c r="I74" s="2">
        <f t="shared" si="36"/>
        <v>-0.061990307297099326</v>
      </c>
      <c r="J74" s="3">
        <f t="shared" si="43"/>
        <v>54999.60827139943</v>
      </c>
      <c r="K74" s="2">
        <f t="shared" si="44"/>
        <v>-0.39172860056714853</v>
      </c>
      <c r="L74">
        <v>-12</v>
      </c>
      <c r="M74" s="1">
        <f t="shared" si="45"/>
        <v>12.36931687685298</v>
      </c>
      <c r="N74" s="2">
        <f t="shared" si="46"/>
        <v>0</v>
      </c>
      <c r="O74" s="2">
        <f t="shared" si="47"/>
        <v>-0.03791607062879965</v>
      </c>
      <c r="P74" s="2">
        <f t="shared" si="48"/>
        <v>-0.015853167984566315</v>
      </c>
      <c r="Q74" s="2">
        <f t="shared" si="49"/>
        <v>0</v>
      </c>
      <c r="R74" s="2">
        <f t="shared" si="37"/>
        <v>-0.015853167984566315</v>
      </c>
      <c r="S74" s="2">
        <f t="shared" si="37"/>
        <v>-0.03791607062879965</v>
      </c>
      <c r="T74" s="2">
        <f t="shared" si="50"/>
        <v>-0.04101163573630027</v>
      </c>
      <c r="U74">
        <f t="shared" si="51"/>
        <v>-0.8235294117647058</v>
      </c>
    </row>
    <row r="75" spans="1:21" ht="15">
      <c r="A75" s="1">
        <f t="shared" si="38"/>
        <v>-0.8235294117647058</v>
      </c>
      <c r="B75">
        <v>12</v>
      </c>
      <c r="C75" s="1">
        <f t="shared" si="39"/>
        <v>12.36931687685298</v>
      </c>
      <c r="D75" s="2">
        <f t="shared" si="40"/>
        <v>-0.769154575612793</v>
      </c>
      <c r="E75" s="2">
        <f t="shared" si="41"/>
        <v>-0.03791607062879965</v>
      </c>
      <c r="F75" s="2">
        <f t="shared" si="52"/>
        <v>0.02890871808950329</v>
      </c>
      <c r="G75" s="2">
        <f t="shared" si="42"/>
        <v>-0.011190471518517401</v>
      </c>
      <c r="H75" s="2">
        <f t="shared" si="36"/>
        <v>-0.7402458575232898</v>
      </c>
      <c r="I75" s="2">
        <f t="shared" si="36"/>
        <v>-0.04910654214731705</v>
      </c>
      <c r="J75" s="3">
        <f t="shared" si="43"/>
        <v>54999.71257262691</v>
      </c>
      <c r="K75" s="2">
        <f t="shared" si="44"/>
        <v>-0.2874273730922141</v>
      </c>
      <c r="L75">
        <v>12</v>
      </c>
      <c r="M75" s="1">
        <f t="shared" si="45"/>
        <v>12.36931687685298</v>
      </c>
      <c r="N75" s="2">
        <f t="shared" si="46"/>
        <v>0</v>
      </c>
      <c r="O75" s="2">
        <f t="shared" si="47"/>
        <v>-0.03791607062879965</v>
      </c>
      <c r="P75" s="2">
        <f t="shared" si="48"/>
        <v>-0.015853167984566315</v>
      </c>
      <c r="Q75" s="2">
        <f t="shared" si="49"/>
        <v>0</v>
      </c>
      <c r="R75" s="2">
        <f t="shared" si="37"/>
        <v>-0.015853167984566315</v>
      </c>
      <c r="S75" s="2">
        <f t="shared" si="37"/>
        <v>-0.03791607062879965</v>
      </c>
      <c r="T75" s="2">
        <f t="shared" si="50"/>
        <v>-0.04101163573630027</v>
      </c>
      <c r="U75">
        <f t="shared" si="51"/>
        <v>-0.8235294117647058</v>
      </c>
    </row>
    <row r="76" spans="1:21" ht="15">
      <c r="A76" s="1">
        <f t="shared" si="38"/>
        <v>-0.8682926829268293</v>
      </c>
      <c r="B76">
        <v>14</v>
      </c>
      <c r="C76" s="1">
        <f t="shared" si="39"/>
        <v>14.317821063276353</v>
      </c>
      <c r="D76" s="2">
        <f t="shared" si="40"/>
        <v>-0.4318215798681314</v>
      </c>
      <c r="E76" s="2">
        <f t="shared" si="41"/>
        <v>-0.025776070159801275</v>
      </c>
      <c r="F76" s="2">
        <f t="shared" si="52"/>
        <v>0.019097095904700236</v>
      </c>
      <c r="G76" s="2">
        <f t="shared" si="42"/>
        <v>-0.006282595519561958</v>
      </c>
      <c r="H76" s="2">
        <f t="shared" si="36"/>
        <v>-0.4127244839634312</v>
      </c>
      <c r="I76" s="2">
        <f t="shared" si="36"/>
        <v>-0.03205866567936323</v>
      </c>
      <c r="J76" s="3">
        <f t="shared" si="43"/>
        <v>54999.8353192989</v>
      </c>
      <c r="K76" s="2">
        <f t="shared" si="44"/>
        <v>-0.16468070109840482</v>
      </c>
      <c r="L76">
        <v>14</v>
      </c>
      <c r="M76" s="1">
        <f t="shared" si="45"/>
        <v>14.317821063276353</v>
      </c>
      <c r="N76" s="2">
        <f t="shared" si="46"/>
        <v>0</v>
      </c>
      <c r="O76" s="2">
        <f t="shared" si="47"/>
        <v>-0.025776070159801275</v>
      </c>
      <c r="P76" s="2">
        <f t="shared" si="48"/>
        <v>-0.0102216831865889</v>
      </c>
      <c r="Q76" s="2">
        <f t="shared" si="49"/>
        <v>0</v>
      </c>
      <c r="R76" s="2">
        <f t="shared" si="37"/>
        <v>-0.0102216831865889</v>
      </c>
      <c r="S76" s="2">
        <f t="shared" si="37"/>
        <v>-0.025776070159801275</v>
      </c>
      <c r="T76" s="2">
        <f t="shared" si="50"/>
        <v>-0.02769960767254685</v>
      </c>
      <c r="U76">
        <f t="shared" si="51"/>
        <v>-0.8682926829268293</v>
      </c>
    </row>
    <row r="77" spans="1:21" ht="15">
      <c r="A77" s="1">
        <f t="shared" si="38"/>
        <v>-0.8981132075471698</v>
      </c>
      <c r="B77">
        <v>16</v>
      </c>
      <c r="C77" s="1">
        <f t="shared" si="39"/>
        <v>16.278820596099706</v>
      </c>
      <c r="D77" s="2">
        <f t="shared" si="40"/>
        <v>-0.25975640003138173</v>
      </c>
      <c r="E77" s="2">
        <f t="shared" si="41"/>
        <v>-0.018140265025665743</v>
      </c>
      <c r="F77" s="2">
        <f t="shared" si="52"/>
        <v>0.013200990180029102</v>
      </c>
      <c r="G77" s="2">
        <f t="shared" si="42"/>
        <v>-0.0037792099123741367</v>
      </c>
      <c r="H77" s="2">
        <f t="shared" si="36"/>
        <v>-0.24655540985135263</v>
      </c>
      <c r="I77" s="2">
        <f t="shared" si="36"/>
        <v>-0.02191947493803988</v>
      </c>
      <c r="J77" s="3">
        <f t="shared" si="43"/>
        <v>54999.89900460379</v>
      </c>
      <c r="K77" s="2">
        <f t="shared" si="44"/>
        <v>-0.10099539621296572</v>
      </c>
      <c r="L77">
        <v>16</v>
      </c>
      <c r="M77" s="1">
        <f t="shared" si="45"/>
        <v>16.278820596099706</v>
      </c>
      <c r="N77" s="2">
        <f t="shared" si="46"/>
        <v>0</v>
      </c>
      <c r="O77" s="2">
        <f t="shared" si="47"/>
        <v>-0.018140265025665743</v>
      </c>
      <c r="P77" s="2">
        <f t="shared" si="48"/>
        <v>-0.006954796019299627</v>
      </c>
      <c r="Q77" s="2">
        <f t="shared" si="49"/>
        <v>0</v>
      </c>
      <c r="R77" s="2">
        <f t="shared" si="37"/>
        <v>-0.006954796019299627</v>
      </c>
      <c r="S77" s="2">
        <f t="shared" si="37"/>
        <v>-0.018140265025665743</v>
      </c>
      <c r="T77" s="2">
        <f t="shared" si="50"/>
        <v>-0.01941621765269094</v>
      </c>
      <c r="U77">
        <f t="shared" si="51"/>
        <v>-0.8981132075471698</v>
      </c>
    </row>
    <row r="78" spans="1:21" ht="15">
      <c r="A78" s="1">
        <f t="shared" si="38"/>
        <v>-0.9189189189189189</v>
      </c>
      <c r="B78">
        <v>18</v>
      </c>
      <c r="C78" s="1">
        <f t="shared" si="39"/>
        <v>18.24828759089466</v>
      </c>
      <c r="D78" s="2">
        <f t="shared" si="40"/>
        <v>-0.1650908031323962</v>
      </c>
      <c r="E78" s="2">
        <f t="shared" si="41"/>
        <v>-0.0131762612828673</v>
      </c>
      <c r="F78" s="2">
        <f t="shared" si="52"/>
        <v>0.009474220369775332</v>
      </c>
      <c r="G78" s="2">
        <f t="shared" si="42"/>
        <v>-0.002401915023323324</v>
      </c>
      <c r="H78" s="2">
        <f t="shared" si="36"/>
        <v>-0.1556165827626209</v>
      </c>
      <c r="I78" s="2">
        <f t="shared" si="36"/>
        <v>-0.015578176306190624</v>
      </c>
      <c r="J78" s="3">
        <f t="shared" si="43"/>
        <v>54999.93460692475</v>
      </c>
      <c r="K78" s="2">
        <f t="shared" si="44"/>
        <v>-0.06539307525235927</v>
      </c>
      <c r="L78">
        <v>18</v>
      </c>
      <c r="M78" s="1">
        <f t="shared" si="45"/>
        <v>18.24828759089466</v>
      </c>
      <c r="N78" s="2">
        <f t="shared" si="46"/>
        <v>0</v>
      </c>
      <c r="O78" s="2">
        <f t="shared" si="47"/>
        <v>-0.0131762612828673</v>
      </c>
      <c r="P78" s="2">
        <f t="shared" si="48"/>
        <v>-0.00493726977016461</v>
      </c>
      <c r="Q78" s="2">
        <f t="shared" si="49"/>
        <v>0</v>
      </c>
      <c r="R78" s="2">
        <f t="shared" si="37"/>
        <v>-0.00493726977016461</v>
      </c>
      <c r="S78" s="2">
        <f t="shared" si="37"/>
        <v>-0.0131762612828673</v>
      </c>
      <c r="T78" s="2">
        <f t="shared" si="50"/>
        <v>-0.014065817607030719</v>
      </c>
      <c r="U78">
        <f t="shared" si="51"/>
        <v>-0.9189189189189189</v>
      </c>
    </row>
    <row r="79" spans="1:21" ht="15">
      <c r="A79" s="1">
        <f t="shared" si="38"/>
        <v>-0.9339853300733496</v>
      </c>
      <c r="B79">
        <v>20</v>
      </c>
      <c r="C79" s="1">
        <f t="shared" si="39"/>
        <v>20.223748416156685</v>
      </c>
      <c r="D79" s="2">
        <f t="shared" si="40"/>
        <v>-0.10971921319806836</v>
      </c>
      <c r="E79" s="2">
        <f t="shared" si="41"/>
        <v>-0.009838671230437116</v>
      </c>
      <c r="F79" s="2">
        <f t="shared" si="52"/>
        <v>0.007014898980445086</v>
      </c>
      <c r="G79" s="2">
        <f t="shared" si="42"/>
        <v>-0.0015963107667258099</v>
      </c>
      <c r="H79" s="2">
        <f t="shared" si="36"/>
        <v>-0.10270431421762327</v>
      </c>
      <c r="I79" s="2">
        <f t="shared" si="36"/>
        <v>-0.011434981997162925</v>
      </c>
      <c r="J79" s="3">
        <f t="shared" si="43"/>
        <v>54999.95575083735</v>
      </c>
      <c r="K79" s="2">
        <f t="shared" si="44"/>
        <v>-0.0442491626527044</v>
      </c>
      <c r="L79">
        <v>20</v>
      </c>
      <c r="M79" s="1">
        <f t="shared" si="45"/>
        <v>20.223748416156685</v>
      </c>
      <c r="N79" s="2">
        <f t="shared" si="46"/>
        <v>0</v>
      </c>
      <c r="O79" s="2">
        <f t="shared" si="47"/>
        <v>-0.009838671230437116</v>
      </c>
      <c r="P79" s="2">
        <f t="shared" si="48"/>
        <v>-0.003627172797726979</v>
      </c>
      <c r="Q79" s="2">
        <f t="shared" si="49"/>
        <v>0</v>
      </c>
      <c r="R79" s="2">
        <f t="shared" si="37"/>
        <v>-0.003627172797726979</v>
      </c>
      <c r="S79" s="2">
        <f t="shared" si="37"/>
        <v>-0.009838671230437116</v>
      </c>
      <c r="T79" s="2">
        <f t="shared" si="50"/>
        <v>-0.010483538361246054</v>
      </c>
      <c r="U79">
        <f t="shared" si="51"/>
        <v>-0.9339853300733496</v>
      </c>
    </row>
    <row r="80" spans="1:21" ht="15">
      <c r="A80" s="1">
        <f t="shared" si="38"/>
        <v>-0.9452332657200812</v>
      </c>
      <c r="B80">
        <v>22</v>
      </c>
      <c r="C80" s="1">
        <f t="shared" si="39"/>
        <v>22.20360331117452</v>
      </c>
      <c r="D80" s="2">
        <f t="shared" si="40"/>
        <v>-0.0756600008054104</v>
      </c>
      <c r="E80" s="2">
        <f t="shared" si="41"/>
        <v>-0.007524020566649862</v>
      </c>
      <c r="F80" s="2">
        <f t="shared" si="52"/>
        <v>0.0053315626486063715</v>
      </c>
      <c r="G80" s="2">
        <f t="shared" si="42"/>
        <v>-0.0011007814436121601</v>
      </c>
      <c r="H80" s="2">
        <f t="shared" si="36"/>
        <v>-0.07032843815680402</v>
      </c>
      <c r="I80" s="2">
        <f t="shared" si="36"/>
        <v>-0.008624802010262021</v>
      </c>
      <c r="J80" s="3">
        <f t="shared" si="43"/>
        <v>54999.96894842654</v>
      </c>
      <c r="K80" s="2">
        <f t="shared" si="44"/>
        <v>-0.031051573459990323</v>
      </c>
      <c r="L80">
        <v>22</v>
      </c>
      <c r="M80" s="1">
        <f t="shared" si="45"/>
        <v>22.20360331117452</v>
      </c>
      <c r="N80" s="2">
        <f t="shared" si="46"/>
        <v>0</v>
      </c>
      <c r="O80" s="2">
        <f t="shared" si="47"/>
        <v>-0.007524020566649862</v>
      </c>
      <c r="P80" s="2">
        <f t="shared" si="48"/>
        <v>-0.0027408346045494697</v>
      </c>
      <c r="Q80" s="2">
        <f t="shared" si="49"/>
        <v>0</v>
      </c>
      <c r="R80" s="2">
        <f t="shared" si="37"/>
        <v>-0.0027408346045494697</v>
      </c>
      <c r="S80" s="2">
        <f t="shared" si="37"/>
        <v>-0.007524020566649862</v>
      </c>
      <c r="T80" s="2">
        <f t="shared" si="50"/>
        <v>-0.008006429672834223</v>
      </c>
      <c r="U80">
        <f t="shared" si="51"/>
        <v>-0.9452332657200812</v>
      </c>
    </row>
    <row r="81" spans="1:21" ht="15">
      <c r="A81" s="1">
        <f t="shared" si="38"/>
        <v>-0.9538461538461538</v>
      </c>
      <c r="B81">
        <v>24</v>
      </c>
      <c r="C81" s="1">
        <f t="shared" si="39"/>
        <v>24.186773244895647</v>
      </c>
      <c r="D81" s="2">
        <f t="shared" si="40"/>
        <v>-0.053812421524146364</v>
      </c>
      <c r="E81" s="2">
        <f t="shared" si="41"/>
        <v>-0.005873891081861046</v>
      </c>
      <c r="F81" s="2">
        <f t="shared" si="52"/>
        <v>0.004142950772765557</v>
      </c>
      <c r="G81" s="2">
        <f t="shared" si="42"/>
        <v>-0.0007829198310738059</v>
      </c>
      <c r="H81" s="2">
        <f t="shared" si="36"/>
        <v>-0.049669470751380805</v>
      </c>
      <c r="I81" s="2">
        <f t="shared" si="36"/>
        <v>-0.006656810912934852</v>
      </c>
      <c r="J81" s="3">
        <f t="shared" si="43"/>
        <v>54999.97753508195</v>
      </c>
      <c r="K81" s="2">
        <f t="shared" si="44"/>
        <v>-0.02246491805271944</v>
      </c>
      <c r="L81">
        <v>24</v>
      </c>
      <c r="M81" s="1">
        <f t="shared" si="45"/>
        <v>24.186773244895647</v>
      </c>
      <c r="N81" s="2">
        <f t="shared" si="46"/>
        <v>0</v>
      </c>
      <c r="O81" s="2">
        <f t="shared" si="47"/>
        <v>-0.005873891081861046</v>
      </c>
      <c r="P81" s="2">
        <f t="shared" si="48"/>
        <v>-0.0021204078758248904</v>
      </c>
      <c r="Q81" s="2">
        <f t="shared" si="49"/>
        <v>0</v>
      </c>
      <c r="R81" s="2">
        <f t="shared" si="37"/>
        <v>-0.0021204078758248904</v>
      </c>
      <c r="S81" s="2">
        <f t="shared" si="37"/>
        <v>-0.005873891081861046</v>
      </c>
      <c r="T81" s="2">
        <f t="shared" si="50"/>
        <v>-0.006244210407775515</v>
      </c>
      <c r="U81">
        <f t="shared" si="51"/>
        <v>-0.9538461538461538</v>
      </c>
    </row>
    <row r="82" spans="1:21" ht="15">
      <c r="A82" s="1">
        <f t="shared" si="38"/>
        <v>-0.9605839416058394</v>
      </c>
      <c r="B82">
        <v>26</v>
      </c>
      <c r="C82" s="1">
        <f t="shared" si="39"/>
        <v>26.1725046566048</v>
      </c>
      <c r="D82" s="2">
        <f t="shared" si="40"/>
        <v>-0.03929233862587641</v>
      </c>
      <c r="E82" s="2">
        <f t="shared" si="41"/>
        <v>-0.0046685371642879525</v>
      </c>
      <c r="F82" s="2">
        <f t="shared" si="52"/>
        <v>0.0032809740217093</v>
      </c>
      <c r="G82" s="2">
        <f t="shared" si="42"/>
        <v>-0.0005716663597021417</v>
      </c>
      <c r="H82" s="2">
        <f t="shared" si="36"/>
        <v>-0.03601136460416711</v>
      </c>
      <c r="I82" s="2">
        <f t="shared" si="36"/>
        <v>-0.005240203523990094</v>
      </c>
      <c r="J82" s="3">
        <f t="shared" si="43"/>
        <v>54999.983321146225</v>
      </c>
      <c r="K82" s="2">
        <f t="shared" si="44"/>
        <v>-0.01667885377537459</v>
      </c>
      <c r="L82">
        <v>26</v>
      </c>
      <c r="M82" s="1">
        <f t="shared" si="45"/>
        <v>26.1725046566048</v>
      </c>
      <c r="N82" s="2">
        <f t="shared" si="46"/>
        <v>0</v>
      </c>
      <c r="O82" s="2">
        <f t="shared" si="47"/>
        <v>-0.0046685371642879525</v>
      </c>
      <c r="P82" s="2">
        <f t="shared" si="48"/>
        <v>-0.001673467762375928</v>
      </c>
      <c r="Q82" s="2">
        <f t="shared" si="49"/>
        <v>0</v>
      </c>
      <c r="R82" s="2">
        <f t="shared" si="37"/>
        <v>-0.001673467762375928</v>
      </c>
      <c r="S82" s="2">
        <f t="shared" si="37"/>
        <v>-0.0046685371642879525</v>
      </c>
      <c r="T82" s="2">
        <f t="shared" si="50"/>
        <v>-0.004959016420650297</v>
      </c>
      <c r="U82">
        <f t="shared" si="51"/>
        <v>-0.9605839416058394</v>
      </c>
    </row>
    <row r="83" spans="1:21" ht="15">
      <c r="A83" s="1">
        <f t="shared" si="38"/>
        <v>-0.9659520807061791</v>
      </c>
      <c r="B83">
        <v>28</v>
      </c>
      <c r="C83" s="1">
        <f t="shared" si="39"/>
        <v>28.160255680657446</v>
      </c>
      <c r="D83" s="2">
        <f t="shared" si="40"/>
        <v>-0.029345128932711545</v>
      </c>
      <c r="E83" s="2">
        <f t="shared" si="41"/>
        <v>-0.0037690088468237824</v>
      </c>
      <c r="F83" s="2">
        <f t="shared" si="52"/>
        <v>0.002641291627235868</v>
      </c>
      <c r="G83" s="2">
        <f t="shared" si="42"/>
        <v>-0.00042694386790470724</v>
      </c>
      <c r="H83" s="2">
        <f t="shared" si="36"/>
        <v>-0.026703837305475677</v>
      </c>
      <c r="I83" s="2">
        <f t="shared" si="36"/>
        <v>-0.004195952714728489</v>
      </c>
      <c r="J83" s="3">
        <f t="shared" si="43"/>
        <v>54999.987338734914</v>
      </c>
      <c r="K83" s="2">
        <f t="shared" si="44"/>
        <v>-0.012661265085625928</v>
      </c>
      <c r="L83">
        <v>28</v>
      </c>
      <c r="M83" s="1">
        <f t="shared" si="45"/>
        <v>28.160255680657446</v>
      </c>
      <c r="N83" s="2">
        <f t="shared" si="46"/>
        <v>0</v>
      </c>
      <c r="O83" s="2">
        <f t="shared" si="47"/>
        <v>-0.0037690088468237824</v>
      </c>
      <c r="P83" s="2">
        <f t="shared" si="48"/>
        <v>-0.0013435178065414</v>
      </c>
      <c r="Q83" s="2">
        <f t="shared" si="49"/>
        <v>0</v>
      </c>
      <c r="R83" s="2">
        <f t="shared" si="37"/>
        <v>-0.0013435178065414</v>
      </c>
      <c r="S83" s="2">
        <f t="shared" si="37"/>
        <v>-0.0037690088468237824</v>
      </c>
      <c r="T83" s="2">
        <f t="shared" si="50"/>
        <v>-0.004001074489026057</v>
      </c>
      <c r="U83">
        <f t="shared" si="51"/>
        <v>-0.9659520807061791</v>
      </c>
    </row>
    <row r="84" spans="1:21" ht="15">
      <c r="A84" s="1">
        <f t="shared" si="38"/>
        <v>-0.9702970297029703</v>
      </c>
      <c r="B84">
        <v>30</v>
      </c>
      <c r="C84" s="1">
        <f t="shared" si="39"/>
        <v>30.14962686336267</v>
      </c>
      <c r="D84" s="2">
        <f t="shared" si="40"/>
        <v>-0.022349741563019877</v>
      </c>
      <c r="E84" s="2">
        <f t="shared" si="41"/>
        <v>-0.0030848939058816163</v>
      </c>
      <c r="F84" s="2">
        <f t="shared" si="52"/>
        <v>0.002156945071601491</v>
      </c>
      <c r="G84" s="2">
        <f t="shared" si="42"/>
        <v>-0.0003251675987338931</v>
      </c>
      <c r="H84" s="2">
        <f t="shared" si="36"/>
        <v>-0.020192796491418384</v>
      </c>
      <c r="I84" s="2">
        <f t="shared" si="36"/>
        <v>-0.0034100615046155094</v>
      </c>
      <c r="J84" s="3">
        <f t="shared" si="43"/>
        <v>54999.990201594956</v>
      </c>
      <c r="K84" s="2">
        <f t="shared" si="44"/>
        <v>-0.009798405044421088</v>
      </c>
      <c r="L84">
        <v>30</v>
      </c>
      <c r="M84" s="1">
        <f t="shared" si="45"/>
        <v>30.14962686336267</v>
      </c>
      <c r="N84" s="2">
        <f t="shared" si="46"/>
        <v>0</v>
      </c>
      <c r="O84" s="2">
        <f t="shared" si="47"/>
        <v>-0.0030848939058816163</v>
      </c>
      <c r="P84" s="2">
        <f t="shared" si="48"/>
        <v>-0.00109473091573744</v>
      </c>
      <c r="Q84" s="2">
        <f t="shared" si="49"/>
        <v>0</v>
      </c>
      <c r="R84" s="2">
        <f t="shared" si="37"/>
        <v>-0.00109473091573744</v>
      </c>
      <c r="S84" s="2">
        <f t="shared" si="37"/>
        <v>-0.0030848939058816163</v>
      </c>
      <c r="T84" s="2">
        <f t="shared" si="50"/>
        <v>-0.00327323401562803</v>
      </c>
      <c r="U84">
        <f t="shared" si="51"/>
        <v>-0.9702970297029703</v>
      </c>
    </row>
    <row r="85" spans="1:21" ht="15">
      <c r="A85" s="1">
        <f t="shared" si="38"/>
        <v>-0.9738625363020329</v>
      </c>
      <c r="B85">
        <v>32</v>
      </c>
      <c r="C85" s="1">
        <f t="shared" si="39"/>
        <v>32.14031735997639</v>
      </c>
      <c r="D85" s="2">
        <f t="shared" si="40"/>
        <v>-0.01731650064776383</v>
      </c>
      <c r="E85" s="2">
        <f t="shared" si="41"/>
        <v>-0.002555809808047302</v>
      </c>
      <c r="F85" s="2">
        <f t="shared" si="52"/>
        <v>0.0017836910359963756</v>
      </c>
      <c r="G85" s="2">
        <f t="shared" si="42"/>
        <v>-0.00025193870444676616</v>
      </c>
      <c r="H85" s="2">
        <f t="shared" si="36"/>
        <v>-0.015532809611767454</v>
      </c>
      <c r="I85" s="2">
        <f t="shared" si="36"/>
        <v>-0.002807748512494068</v>
      </c>
      <c r="J85" s="3">
        <f t="shared" si="43"/>
        <v>54999.99228823518</v>
      </c>
      <c r="K85" s="2">
        <f t="shared" si="44"/>
        <v>-0.0077117648179410025</v>
      </c>
      <c r="L85">
        <v>32</v>
      </c>
      <c r="M85" s="1">
        <f t="shared" si="45"/>
        <v>32.14031735997639</v>
      </c>
      <c r="N85" s="2">
        <f t="shared" si="46"/>
        <v>0</v>
      </c>
      <c r="O85" s="2">
        <f t="shared" si="47"/>
        <v>-0.002555809808047302</v>
      </c>
      <c r="P85" s="2">
        <f t="shared" si="48"/>
        <v>-0.0009036551447691297</v>
      </c>
      <c r="Q85" s="2">
        <f t="shared" si="49"/>
        <v>0</v>
      </c>
      <c r="R85" s="2">
        <f t="shared" si="37"/>
        <v>-0.0009036551447691297</v>
      </c>
      <c r="S85" s="2">
        <f t="shared" si="37"/>
        <v>-0.002555809808047302</v>
      </c>
      <c r="T85" s="2">
        <f t="shared" si="50"/>
        <v>-0.0027107669869558485</v>
      </c>
      <c r="U85">
        <f t="shared" si="51"/>
        <v>-0.9738625363020329</v>
      </c>
    </row>
    <row r="86" spans="1:21" ht="15">
      <c r="A86" s="1">
        <f t="shared" si="38"/>
        <v>-0.976824034334764</v>
      </c>
      <c r="B86">
        <v>34</v>
      </c>
      <c r="C86" s="1">
        <f t="shared" si="39"/>
        <v>34.132096331752024</v>
      </c>
      <c r="D86" s="2">
        <f t="shared" si="40"/>
        <v>-0.013621504010159623</v>
      </c>
      <c r="E86" s="2">
        <f t="shared" si="41"/>
        <v>-0.002140468318635964</v>
      </c>
      <c r="F86" s="2">
        <f t="shared" si="52"/>
        <v>0.0014915311654147474</v>
      </c>
      <c r="G86" s="2">
        <f t="shared" si="42"/>
        <v>-0.00019817999853100857</v>
      </c>
      <c r="H86" s="2">
        <f t="shared" si="36"/>
        <v>-0.012129972844744876</v>
      </c>
      <c r="I86" s="2">
        <f t="shared" si="36"/>
        <v>-0.0023386483171669724</v>
      </c>
      <c r="J86" s="3">
        <f t="shared" si="43"/>
        <v>54999.99383963274</v>
      </c>
      <c r="K86" s="2">
        <f t="shared" si="44"/>
        <v>-0.006160367258416954</v>
      </c>
      <c r="L86">
        <v>34</v>
      </c>
      <c r="M86" s="1">
        <f t="shared" si="45"/>
        <v>34.132096331752024</v>
      </c>
      <c r="N86" s="2">
        <f t="shared" si="46"/>
        <v>0</v>
      </c>
      <c r="O86" s="2">
        <f t="shared" si="47"/>
        <v>-0.002140468318635964</v>
      </c>
      <c r="P86" s="2">
        <f t="shared" si="48"/>
        <v>-0.0007545088179366829</v>
      </c>
      <c r="Q86" s="2">
        <f t="shared" si="49"/>
        <v>0</v>
      </c>
      <c r="R86" s="2">
        <f t="shared" si="37"/>
        <v>-0.0007545088179366829</v>
      </c>
      <c r="S86" s="2">
        <f t="shared" si="37"/>
        <v>-0.002140468318635964</v>
      </c>
      <c r="T86" s="2">
        <f t="shared" si="50"/>
        <v>-0.0022694965991294377</v>
      </c>
      <c r="U86">
        <f t="shared" si="51"/>
        <v>-0.976824034334764</v>
      </c>
    </row>
    <row r="87" spans="1:21" ht="15">
      <c r="A87" s="1">
        <f t="shared" si="38"/>
        <v>-0.9793103448275862</v>
      </c>
      <c r="B87">
        <v>36</v>
      </c>
      <c r="C87" s="1">
        <f t="shared" si="39"/>
        <v>36.124783736376884</v>
      </c>
      <c r="D87" s="2">
        <f t="shared" si="40"/>
        <v>-0.010860183928219901</v>
      </c>
      <c r="E87" s="2">
        <f t="shared" si="41"/>
        <v>-0.0018100306547033163</v>
      </c>
      <c r="F87" s="2">
        <f t="shared" si="52"/>
        <v>0.0012596541875735244</v>
      </c>
      <c r="G87" s="2">
        <f t="shared" si="42"/>
        <v>-0.00015800540331932706</v>
      </c>
      <c r="H87" s="2">
        <f aca="true" t="shared" si="53" ref="H87:I106">D87+F87</f>
        <v>-0.009600529740646376</v>
      </c>
      <c r="I87" s="2">
        <f t="shared" si="53"/>
        <v>-0.0019680360580226434</v>
      </c>
      <c r="J87" s="3">
        <f t="shared" si="43"/>
        <v>54999.995013559244</v>
      </c>
      <c r="K87" s="2">
        <f t="shared" si="44"/>
        <v>-0.004986440755601507</v>
      </c>
      <c r="L87">
        <v>36</v>
      </c>
      <c r="M87" s="1">
        <f t="shared" si="45"/>
        <v>36.124783736376884</v>
      </c>
      <c r="N87" s="2">
        <f t="shared" si="46"/>
        <v>0</v>
      </c>
      <c r="O87" s="2">
        <f t="shared" si="47"/>
        <v>-0.0018100306547033163</v>
      </c>
      <c r="P87" s="2">
        <f t="shared" si="48"/>
        <v>-0.0006364106522584006</v>
      </c>
      <c r="Q87" s="2">
        <f t="shared" si="49"/>
        <v>0</v>
      </c>
      <c r="R87" s="2">
        <f aca="true" t="shared" si="54" ref="R87:S106">N87+P87</f>
        <v>-0.0006364106522584006</v>
      </c>
      <c r="S87" s="2">
        <f t="shared" si="54"/>
        <v>-0.0018100306547033163</v>
      </c>
      <c r="T87" s="2">
        <f t="shared" si="50"/>
        <v>-0.0019186126479588212</v>
      </c>
      <c r="U87">
        <f t="shared" si="51"/>
        <v>-0.9793103448275862</v>
      </c>
    </row>
    <row r="88" spans="1:21" ht="15">
      <c r="A88" s="1">
        <f t="shared" si="38"/>
        <v>-0.981417756366139</v>
      </c>
      <c r="B88">
        <v>38</v>
      </c>
      <c r="C88" s="1">
        <f t="shared" si="39"/>
        <v>38.118237105091836</v>
      </c>
      <c r="D88" s="2">
        <f t="shared" si="40"/>
        <v>-0.008763559100086549</v>
      </c>
      <c r="E88" s="2">
        <f t="shared" si="41"/>
        <v>-0.0015439628461481863</v>
      </c>
      <c r="F88" s="2">
        <f t="shared" si="52"/>
        <v>0.001073323991168229</v>
      </c>
      <c r="G88" s="2">
        <f t="shared" si="42"/>
        <v>-0.00012750149530376323</v>
      </c>
      <c r="H88" s="2">
        <f t="shared" si="53"/>
        <v>-0.00769023510891832</v>
      </c>
      <c r="I88" s="2">
        <f t="shared" si="53"/>
        <v>-0.0016714643414519495</v>
      </c>
      <c r="J88" s="3">
        <f t="shared" si="43"/>
        <v>54999.99591590417</v>
      </c>
      <c r="K88" s="2">
        <f t="shared" si="44"/>
        <v>-0.004084095831785817</v>
      </c>
      <c r="L88">
        <v>38</v>
      </c>
      <c r="M88" s="1">
        <f t="shared" si="45"/>
        <v>38.118237105091836</v>
      </c>
      <c r="N88" s="2">
        <f t="shared" si="46"/>
        <v>0</v>
      </c>
      <c r="O88" s="2">
        <f t="shared" si="47"/>
        <v>-0.0015439628461481863</v>
      </c>
      <c r="P88" s="2">
        <f t="shared" si="48"/>
        <v>-0.0005416949493461052</v>
      </c>
      <c r="Q88" s="2">
        <f t="shared" si="49"/>
        <v>0</v>
      </c>
      <c r="R88" s="2">
        <f t="shared" si="54"/>
        <v>-0.0005416949493461052</v>
      </c>
      <c r="S88" s="2">
        <f t="shared" si="54"/>
        <v>-0.0015439628461481863</v>
      </c>
      <c r="T88" s="2">
        <f t="shared" si="50"/>
        <v>-0.0016362041760056747</v>
      </c>
      <c r="U88">
        <f t="shared" si="51"/>
        <v>-0.981417756366139</v>
      </c>
    </row>
    <row r="89" spans="1:21" ht="15">
      <c r="A89" s="1">
        <f t="shared" si="38"/>
        <v>-0.983219390926041</v>
      </c>
      <c r="B89">
        <v>40</v>
      </c>
      <c r="C89" s="1">
        <f t="shared" si="39"/>
        <v>40.11234224026316</v>
      </c>
      <c r="D89" s="2">
        <f t="shared" si="40"/>
        <v>-0.007148762024093304</v>
      </c>
      <c r="E89" s="2">
        <f t="shared" si="41"/>
        <v>-0.0013273875025957287</v>
      </c>
      <c r="F89" s="2">
        <f t="shared" si="52"/>
        <v>0.0009219129207570793</v>
      </c>
      <c r="G89" s="2">
        <f t="shared" si="42"/>
        <v>-0.00010400772531261315</v>
      </c>
      <c r="H89" s="2">
        <f t="shared" si="53"/>
        <v>-0.006226849103336225</v>
      </c>
      <c r="I89" s="2">
        <f t="shared" si="53"/>
        <v>-0.0014313952279083417</v>
      </c>
      <c r="J89" s="3">
        <f t="shared" si="43"/>
        <v>54999.99661932571</v>
      </c>
      <c r="K89" s="2">
        <f t="shared" si="44"/>
        <v>-0.0033806742867454886</v>
      </c>
      <c r="L89">
        <v>40</v>
      </c>
      <c r="M89" s="1">
        <f t="shared" si="45"/>
        <v>40.11234224026316</v>
      </c>
      <c r="N89" s="2">
        <f t="shared" si="46"/>
        <v>0</v>
      </c>
      <c r="O89" s="2">
        <f t="shared" si="47"/>
        <v>-0.0013273875025957287</v>
      </c>
      <c r="P89" s="2">
        <f t="shared" si="48"/>
        <v>-0.00046485675007776274</v>
      </c>
      <c r="Q89" s="2">
        <f t="shared" si="49"/>
        <v>0</v>
      </c>
      <c r="R89" s="2">
        <f t="shared" si="54"/>
        <v>-0.00046485675007776274</v>
      </c>
      <c r="S89" s="2">
        <f t="shared" si="54"/>
        <v>-0.0013273875025957287</v>
      </c>
      <c r="T89" s="2">
        <f t="shared" si="50"/>
        <v>-0.0014064120949324169</v>
      </c>
      <c r="U89">
        <f t="shared" si="51"/>
        <v>-0.983219390926041</v>
      </c>
    </row>
    <row r="90" spans="1:21" ht="15">
      <c r="A90" s="1">
        <f t="shared" si="38"/>
        <v>-0.9847715736040609</v>
      </c>
      <c r="B90">
        <v>42</v>
      </c>
      <c r="C90" s="1">
        <f t="shared" si="39"/>
        <v>42.1070065428546</v>
      </c>
      <c r="D90" s="2">
        <f t="shared" si="40"/>
        <v>-0.005888957368115872</v>
      </c>
      <c r="E90" s="2">
        <f t="shared" si="41"/>
        <v>-0.001149353852529657</v>
      </c>
      <c r="F90" s="2">
        <f t="shared" si="52"/>
        <v>0.0007976284491078667</v>
      </c>
      <c r="G90" s="2">
        <f t="shared" si="42"/>
        <v>-8.56787592392082E-05</v>
      </c>
      <c r="H90" s="2">
        <f t="shared" si="53"/>
        <v>-0.005091328919008006</v>
      </c>
      <c r="I90" s="2">
        <f t="shared" si="53"/>
        <v>-0.0012350326117688652</v>
      </c>
      <c r="J90" s="3">
        <f t="shared" si="43"/>
        <v>54999.99717467933</v>
      </c>
      <c r="K90" s="2">
        <f t="shared" si="44"/>
        <v>-0.002825320669217035</v>
      </c>
      <c r="L90">
        <v>42</v>
      </c>
      <c r="M90" s="1">
        <f t="shared" si="45"/>
        <v>42.1070065428546</v>
      </c>
      <c r="N90" s="2">
        <f t="shared" si="46"/>
        <v>0</v>
      </c>
      <c r="O90" s="2">
        <f t="shared" si="47"/>
        <v>-0.001149353852529657</v>
      </c>
      <c r="P90" s="2">
        <f t="shared" si="48"/>
        <v>-0.000401874180241048</v>
      </c>
      <c r="Q90" s="2">
        <f t="shared" si="49"/>
        <v>0</v>
      </c>
      <c r="R90" s="2">
        <f t="shared" si="54"/>
        <v>-0.000401874180241048</v>
      </c>
      <c r="S90" s="2">
        <f t="shared" si="54"/>
        <v>-0.001149353852529657</v>
      </c>
      <c r="T90" s="2">
        <f t="shared" si="50"/>
        <v>-0.0012175728526884891</v>
      </c>
      <c r="U90">
        <f t="shared" si="51"/>
        <v>-0.9847715736040609</v>
      </c>
    </row>
    <row r="91" spans="1:21" ht="15">
      <c r="A91" s="1">
        <f t="shared" si="38"/>
        <v>-0.9861182519280206</v>
      </c>
      <c r="B91">
        <v>44</v>
      </c>
      <c r="C91" s="1">
        <f t="shared" si="39"/>
        <v>44.10215414239989</v>
      </c>
      <c r="D91" s="2">
        <f t="shared" si="40"/>
        <v>-0.004894570871238174</v>
      </c>
      <c r="E91" s="2">
        <f t="shared" si="41"/>
        <v>-0.0010016844783434504</v>
      </c>
      <c r="F91" s="2">
        <f t="shared" si="52"/>
        <v>0.0006946705725071348</v>
      </c>
      <c r="G91" s="2">
        <f t="shared" si="42"/>
        <v>-7.121137631706585E-05</v>
      </c>
      <c r="H91" s="2">
        <f t="shared" si="53"/>
        <v>-0.0041999002987310385</v>
      </c>
      <c r="I91" s="2">
        <f t="shared" si="53"/>
        <v>-0.0010728958546605163</v>
      </c>
      <c r="J91" s="3">
        <f t="shared" si="43"/>
        <v>54999.997618203364</v>
      </c>
      <c r="K91" s="2">
        <f t="shared" si="44"/>
        <v>-0.002381796635745559</v>
      </c>
      <c r="L91">
        <v>44</v>
      </c>
      <c r="M91" s="1">
        <f t="shared" si="45"/>
        <v>44.10215414239989</v>
      </c>
      <c r="N91" s="2">
        <f t="shared" si="46"/>
        <v>0</v>
      </c>
      <c r="O91" s="2">
        <f t="shared" si="47"/>
        <v>-0.0010016844783434504</v>
      </c>
      <c r="P91" s="2">
        <f t="shared" si="48"/>
        <v>-0.000349762946809831</v>
      </c>
      <c r="Q91" s="2">
        <f t="shared" si="49"/>
        <v>0</v>
      </c>
      <c r="R91" s="2">
        <f t="shared" si="54"/>
        <v>-0.000349762946809831</v>
      </c>
      <c r="S91" s="2">
        <f t="shared" si="54"/>
        <v>-0.0010016844783434504</v>
      </c>
      <c r="T91" s="2">
        <f t="shared" si="50"/>
        <v>-0.0010609829582536173</v>
      </c>
      <c r="U91">
        <f t="shared" si="51"/>
        <v>-0.9861182519280206</v>
      </c>
    </row>
    <row r="92" spans="1:21" ht="15">
      <c r="A92" s="1">
        <f t="shared" si="38"/>
        <v>-0.9872941176470589</v>
      </c>
      <c r="B92">
        <v>46</v>
      </c>
      <c r="C92" s="1">
        <f t="shared" si="39"/>
        <v>46.09772228646444</v>
      </c>
      <c r="D92" s="2">
        <f t="shared" si="40"/>
        <v>-0.004101299212826507</v>
      </c>
      <c r="E92" s="2">
        <f t="shared" si="41"/>
        <v>-0.0008781920543488481</v>
      </c>
      <c r="F92" s="2">
        <f t="shared" si="52"/>
        <v>0.0006086630714758125</v>
      </c>
      <c r="G92" s="2">
        <f t="shared" si="42"/>
        <v>-5.9670024056591615E-05</v>
      </c>
      <c r="H92" s="2">
        <f t="shared" si="53"/>
        <v>-0.003492636141350695</v>
      </c>
      <c r="I92" s="2">
        <f t="shared" si="53"/>
        <v>-0.0009378620784054397</v>
      </c>
      <c r="J92" s="3">
        <f t="shared" si="43"/>
        <v>54999.99797614296</v>
      </c>
      <c r="K92" s="2">
        <f t="shared" si="44"/>
        <v>-0.0020238570432411507</v>
      </c>
      <c r="L92">
        <v>46</v>
      </c>
      <c r="M92" s="1">
        <f t="shared" si="45"/>
        <v>46.09772228646444</v>
      </c>
      <c r="N92" s="2">
        <f t="shared" si="46"/>
        <v>0</v>
      </c>
      <c r="O92" s="2">
        <f t="shared" si="47"/>
        <v>-0.0008781920543488481</v>
      </c>
      <c r="P92" s="2">
        <f t="shared" si="48"/>
        <v>-0.0003062772973919256</v>
      </c>
      <c r="Q92" s="2">
        <f t="shared" si="49"/>
        <v>0</v>
      </c>
      <c r="R92" s="2">
        <f t="shared" si="54"/>
        <v>-0.0003062772973919256</v>
      </c>
      <c r="S92" s="2">
        <f t="shared" si="54"/>
        <v>-0.0008781920543488481</v>
      </c>
      <c r="T92" s="2">
        <f t="shared" si="50"/>
        <v>-0.0009300610347945756</v>
      </c>
      <c r="U92">
        <f t="shared" si="51"/>
        <v>-0.9872941176470589</v>
      </c>
    </row>
    <row r="93" spans="1:21" ht="15">
      <c r="A93" s="1">
        <f t="shared" si="38"/>
        <v>-0.9883268482490273</v>
      </c>
      <c r="B93">
        <v>48</v>
      </c>
      <c r="C93" s="1">
        <f t="shared" si="39"/>
        <v>48.093658625644196</v>
      </c>
      <c r="D93" s="2">
        <f t="shared" si="40"/>
        <v>-0.0034622873931494484</v>
      </c>
      <c r="E93" s="2">
        <f t="shared" si="41"/>
        <v>-0.0007741382023415142</v>
      </c>
      <c r="F93" s="2">
        <f t="shared" si="52"/>
        <v>0.0005362626320455017</v>
      </c>
      <c r="G93" s="2">
        <f t="shared" si="42"/>
        <v>-5.037300653264987E-05</v>
      </c>
      <c r="H93" s="2">
        <f t="shared" si="53"/>
        <v>-0.0029260247611039465</v>
      </c>
      <c r="I93" s="2">
        <f t="shared" si="53"/>
        <v>-0.000824511208874164</v>
      </c>
      <c r="J93" s="3">
        <f t="shared" si="43"/>
        <v>54999.998267788906</v>
      </c>
      <c r="K93" s="2">
        <f t="shared" si="44"/>
        <v>-0.0017322110943496227</v>
      </c>
      <c r="L93">
        <v>48</v>
      </c>
      <c r="M93" s="1">
        <f t="shared" si="45"/>
        <v>48.093658625644196</v>
      </c>
      <c r="N93" s="2">
        <f t="shared" si="46"/>
        <v>0</v>
      </c>
      <c r="O93" s="2">
        <f t="shared" si="47"/>
        <v>-0.0007741382023415142</v>
      </c>
      <c r="P93" s="2">
        <f t="shared" si="48"/>
        <v>-0.0002697054724768962</v>
      </c>
      <c r="Q93" s="2">
        <f t="shared" si="49"/>
        <v>0</v>
      </c>
      <c r="R93" s="2">
        <f t="shared" si="54"/>
        <v>-0.0002697054724768962</v>
      </c>
      <c r="S93" s="2">
        <f t="shared" si="54"/>
        <v>-0.0007741382023415142</v>
      </c>
      <c r="T93" s="2">
        <f t="shared" si="50"/>
        <v>-0.0008197695633162627</v>
      </c>
      <c r="U93">
        <f t="shared" si="51"/>
        <v>-0.9883268482490273</v>
      </c>
    </row>
    <row r="94" spans="1:21" ht="15">
      <c r="A94" s="1">
        <f t="shared" si="38"/>
        <v>-0.9892387405340773</v>
      </c>
      <c r="B94">
        <v>50</v>
      </c>
      <c r="C94" s="1">
        <f t="shared" si="39"/>
        <v>50.08991914547278</v>
      </c>
      <c r="D94" s="2">
        <f t="shared" si="40"/>
        <v>-0.002942925783947352</v>
      </c>
      <c r="E94" s="2">
        <f t="shared" si="41"/>
        <v>-0.0006858536897424722</v>
      </c>
      <c r="F94" s="2">
        <f t="shared" si="52"/>
        <v>0.00047488573529338665</v>
      </c>
      <c r="G94" s="2">
        <f t="shared" si="42"/>
        <v>-4.281678639191025E-05</v>
      </c>
      <c r="H94" s="2">
        <f t="shared" si="53"/>
        <v>-0.0024680400486539653</v>
      </c>
      <c r="I94" s="2">
        <f t="shared" si="53"/>
        <v>-0.0007286704761343824</v>
      </c>
      <c r="J94" s="3">
        <f t="shared" si="43"/>
        <v>54999.99850751332</v>
      </c>
      <c r="K94" s="2">
        <f t="shared" si="44"/>
        <v>-0.0014924866773071699</v>
      </c>
      <c r="L94">
        <v>50</v>
      </c>
      <c r="M94" s="1">
        <f t="shared" si="45"/>
        <v>50.08991914547278</v>
      </c>
      <c r="N94" s="2">
        <f t="shared" si="46"/>
        <v>0</v>
      </c>
      <c r="O94" s="2">
        <f t="shared" si="47"/>
        <v>-0.0006858536897424722</v>
      </c>
      <c r="P94" s="2">
        <f t="shared" si="48"/>
        <v>-0.00023872737123845073</v>
      </c>
      <c r="Q94" s="2">
        <f t="shared" si="49"/>
        <v>0</v>
      </c>
      <c r="R94" s="2">
        <f t="shared" si="54"/>
        <v>-0.00023872737123845073</v>
      </c>
      <c r="S94" s="2">
        <f t="shared" si="54"/>
        <v>-0.0006858536897424722</v>
      </c>
      <c r="T94" s="2">
        <f t="shared" si="50"/>
        <v>-0.0007262094334673488</v>
      </c>
      <c r="U94">
        <f t="shared" si="51"/>
        <v>-0.9892387405340773</v>
      </c>
    </row>
    <row r="95" spans="1:21" ht="15">
      <c r="A95" s="1">
        <f t="shared" si="38"/>
        <v>-0.9900479174345743</v>
      </c>
      <c r="B95">
        <v>52</v>
      </c>
      <c r="C95" s="1">
        <f t="shared" si="39"/>
        <v>52.08646657242167</v>
      </c>
      <c r="D95" s="2">
        <f t="shared" si="40"/>
        <v>-0.0025173280679772745</v>
      </c>
      <c r="E95" s="2">
        <f t="shared" si="41"/>
        <v>-0.0006104679659251498</v>
      </c>
      <c r="F95" s="2">
        <f t="shared" si="52"/>
        <v>0.00042251492129003826</v>
      </c>
      <c r="G95" s="2">
        <f t="shared" si="42"/>
        <v>-3.66247422048042E-05</v>
      </c>
      <c r="H95" s="2">
        <f t="shared" si="53"/>
        <v>-0.002094813146687236</v>
      </c>
      <c r="I95" s="2">
        <f t="shared" si="53"/>
        <v>-0.000647092708129954</v>
      </c>
      <c r="J95" s="3">
        <f t="shared" si="43"/>
        <v>54999.9987061574</v>
      </c>
      <c r="K95" s="2">
        <f t="shared" si="44"/>
        <v>-0.0012938426007167436</v>
      </c>
      <c r="L95">
        <v>52</v>
      </c>
      <c r="M95" s="1">
        <f t="shared" si="45"/>
        <v>52.08646657242167</v>
      </c>
      <c r="N95" s="2">
        <f t="shared" si="46"/>
        <v>0</v>
      </c>
      <c r="O95" s="2">
        <f t="shared" si="47"/>
        <v>-0.0006104679659251498</v>
      </c>
      <c r="P95" s="2">
        <f t="shared" si="48"/>
        <v>-0.00021231394359323463</v>
      </c>
      <c r="Q95" s="2">
        <f t="shared" si="49"/>
        <v>0</v>
      </c>
      <c r="R95" s="2">
        <f t="shared" si="54"/>
        <v>-0.00021231394359323463</v>
      </c>
      <c r="S95" s="2">
        <f t="shared" si="54"/>
        <v>-0.0006104679659251498</v>
      </c>
      <c r="T95" s="2">
        <f t="shared" si="50"/>
        <v>-0.0006463314603717301</v>
      </c>
      <c r="U95">
        <f t="shared" si="51"/>
        <v>-0.9900479174345743</v>
      </c>
    </row>
    <row r="96" spans="1:21" ht="15">
      <c r="A96" s="1">
        <f t="shared" si="38"/>
        <v>-0.9907692307692307</v>
      </c>
      <c r="B96">
        <v>54</v>
      </c>
      <c r="C96" s="1">
        <f t="shared" si="39"/>
        <v>54.08326913195984</v>
      </c>
      <c r="D96" s="2">
        <f t="shared" si="40"/>
        <v>-0.002165908186113553</v>
      </c>
      <c r="E96" s="2">
        <f t="shared" si="41"/>
        <v>-0.000545713956125637</v>
      </c>
      <c r="F96" s="2">
        <f t="shared" si="52"/>
        <v>0.0003775594300664173</v>
      </c>
      <c r="G96" s="2">
        <f t="shared" si="42"/>
        <v>-3.151191533784626E-05</v>
      </c>
      <c r="H96" s="2">
        <f t="shared" si="53"/>
        <v>-0.0017883487560471359</v>
      </c>
      <c r="I96" s="2">
        <f t="shared" si="53"/>
        <v>-0.0005772258714634832</v>
      </c>
      <c r="J96" s="3">
        <f t="shared" si="43"/>
        <v>54999.99887199282</v>
      </c>
      <c r="K96" s="2">
        <f t="shared" si="44"/>
        <v>-0.0011280071776127443</v>
      </c>
      <c r="L96">
        <v>54</v>
      </c>
      <c r="M96" s="1">
        <f t="shared" si="45"/>
        <v>54.08326913195984</v>
      </c>
      <c r="N96" s="2">
        <f t="shared" si="46"/>
        <v>0</v>
      </c>
      <c r="O96" s="2">
        <f t="shared" si="47"/>
        <v>-0.000545713956125637</v>
      </c>
      <c r="P96" s="2">
        <f t="shared" si="48"/>
        <v>-0.00018965504601481547</v>
      </c>
      <c r="Q96" s="2">
        <f t="shared" si="49"/>
        <v>0</v>
      </c>
      <c r="R96" s="2">
        <f t="shared" si="54"/>
        <v>-0.00018965504601481547</v>
      </c>
      <c r="S96" s="2">
        <f t="shared" si="54"/>
        <v>-0.000545713956125637</v>
      </c>
      <c r="T96" s="2">
        <f t="shared" si="50"/>
        <v>-0.000577728325795111</v>
      </c>
      <c r="U96">
        <f t="shared" si="51"/>
        <v>-0.9907692307692307</v>
      </c>
    </row>
    <row r="97" spans="1:21" ht="15">
      <c r="A97" s="1">
        <f t="shared" si="38"/>
        <v>-0.9914149443561209</v>
      </c>
      <c r="B97">
        <v>56</v>
      </c>
      <c r="C97" s="1">
        <f t="shared" si="39"/>
        <v>56.08029957123981</v>
      </c>
      <c r="D97" s="2">
        <f t="shared" si="40"/>
        <v>-0.0018736883716194606</v>
      </c>
      <c r="E97" s="2">
        <f t="shared" si="41"/>
        <v>-0.0004897854076718208</v>
      </c>
      <c r="F97" s="2">
        <f t="shared" si="52"/>
        <v>0.0003387536591161705</v>
      </c>
      <c r="G97" s="2">
        <f t="shared" si="42"/>
        <v>-2.7260393452746278E-05</v>
      </c>
      <c r="H97" s="2">
        <f t="shared" si="53"/>
        <v>-0.00153493471250329</v>
      </c>
      <c r="I97" s="2">
        <f t="shared" si="53"/>
        <v>-0.0005170458011245671</v>
      </c>
      <c r="J97" s="3">
        <f t="shared" si="43"/>
        <v>54999.99901139774</v>
      </c>
      <c r="K97" s="2">
        <f t="shared" si="44"/>
        <v>-0.000988602259894833</v>
      </c>
      <c r="L97">
        <v>56</v>
      </c>
      <c r="M97" s="1">
        <f t="shared" si="45"/>
        <v>56.08029957123981</v>
      </c>
      <c r="N97" s="2">
        <f t="shared" si="46"/>
        <v>0</v>
      </c>
      <c r="O97" s="2">
        <f t="shared" si="47"/>
        <v>-0.0004897854076718208</v>
      </c>
      <c r="P97" s="2">
        <f t="shared" si="48"/>
        <v>-0.00017010701866842668</v>
      </c>
      <c r="Q97" s="2">
        <f t="shared" si="49"/>
        <v>0</v>
      </c>
      <c r="R97" s="2">
        <f t="shared" si="54"/>
        <v>-0.00017010701866842668</v>
      </c>
      <c r="S97" s="2">
        <f t="shared" si="54"/>
        <v>-0.0004897854076718208</v>
      </c>
      <c r="T97" s="2">
        <f t="shared" si="50"/>
        <v>-0.0005184826291392795</v>
      </c>
      <c r="U97">
        <f t="shared" si="51"/>
        <v>-0.9914149443561209</v>
      </c>
    </row>
    <row r="98" spans="1:21" ht="15">
      <c r="A98" s="1">
        <f t="shared" si="38"/>
        <v>-0.9919952564482656</v>
      </c>
      <c r="B98">
        <v>58</v>
      </c>
      <c r="C98" s="1">
        <f t="shared" si="39"/>
        <v>58.077534382926416</v>
      </c>
      <c r="D98" s="2">
        <f t="shared" si="40"/>
        <v>-0.0016291013348862728</v>
      </c>
      <c r="E98" s="2">
        <f t="shared" si="41"/>
        <v>-0.00044123142840614123</v>
      </c>
      <c r="F98" s="2">
        <f t="shared" si="52"/>
        <v>0.00030508228879057693</v>
      </c>
      <c r="G98" s="2">
        <f t="shared" si="42"/>
        <v>-2.370188342739711E-05</v>
      </c>
      <c r="H98" s="2">
        <f t="shared" si="53"/>
        <v>-0.001324019046095696</v>
      </c>
      <c r="I98" s="2">
        <f t="shared" si="53"/>
        <v>-0.0004649333118335383</v>
      </c>
      <c r="J98" s="3">
        <f t="shared" si="43"/>
        <v>54999.99912933849</v>
      </c>
      <c r="K98" s="2">
        <f t="shared" si="44"/>
        <v>-0.0008706615117262118</v>
      </c>
      <c r="L98">
        <v>58</v>
      </c>
      <c r="M98" s="1">
        <f t="shared" si="45"/>
        <v>58.077534382926416</v>
      </c>
      <c r="N98" s="2">
        <f t="shared" si="46"/>
        <v>0</v>
      </c>
      <c r="O98" s="2">
        <f t="shared" si="47"/>
        <v>-0.00044123142840614123</v>
      </c>
      <c r="P98" s="2">
        <f t="shared" si="48"/>
        <v>-0.00015315412413910047</v>
      </c>
      <c r="Q98" s="2">
        <f t="shared" si="49"/>
        <v>0</v>
      </c>
      <c r="R98" s="2">
        <f t="shared" si="54"/>
        <v>-0.00015315412413910047</v>
      </c>
      <c r="S98" s="2">
        <f t="shared" si="54"/>
        <v>-0.00044123142840614123</v>
      </c>
      <c r="T98" s="2">
        <f t="shared" si="50"/>
        <v>-0.0004670546172396958</v>
      </c>
      <c r="U98">
        <f t="shared" si="51"/>
        <v>-0.9919952564482656</v>
      </c>
    </row>
    <row r="99" spans="1:21" ht="15">
      <c r="A99" s="1">
        <f t="shared" si="38"/>
        <v>-0.9925187032418953</v>
      </c>
      <c r="B99">
        <v>60</v>
      </c>
      <c r="C99" s="1">
        <f t="shared" si="39"/>
        <v>60.07495318350236</v>
      </c>
      <c r="D99" s="2">
        <f t="shared" si="40"/>
        <v>-0.0014231314103069273</v>
      </c>
      <c r="E99" s="2">
        <f t="shared" si="41"/>
        <v>-0.0003988776769733501</v>
      </c>
      <c r="F99" s="2">
        <f t="shared" si="52"/>
        <v>0.00027572445780628407</v>
      </c>
      <c r="G99" s="2">
        <f t="shared" si="42"/>
        <v>-2.0705215855290415E-05</v>
      </c>
      <c r="H99" s="2">
        <f t="shared" si="53"/>
        <v>-0.0011474069525006431</v>
      </c>
      <c r="I99" s="2">
        <f t="shared" si="53"/>
        <v>-0.0004195828928286405</v>
      </c>
      <c r="J99" s="3">
        <f t="shared" si="43"/>
        <v>54999.99922971741</v>
      </c>
      <c r="K99" s="2">
        <f t="shared" si="44"/>
        <v>-0.0007702825896558352</v>
      </c>
      <c r="L99">
        <v>60</v>
      </c>
      <c r="M99" s="1">
        <f t="shared" si="45"/>
        <v>60.07495318350236</v>
      </c>
      <c r="N99" s="2">
        <f t="shared" si="46"/>
        <v>0</v>
      </c>
      <c r="O99" s="2">
        <f t="shared" si="47"/>
        <v>-0.0003988776769733501</v>
      </c>
      <c r="P99" s="2">
        <f t="shared" si="48"/>
        <v>-0.00013837985929952427</v>
      </c>
      <c r="Q99" s="2">
        <f t="shared" si="49"/>
        <v>0</v>
      </c>
      <c r="R99" s="2">
        <f t="shared" si="54"/>
        <v>-0.00013837985929952427</v>
      </c>
      <c r="S99" s="2">
        <f t="shared" si="54"/>
        <v>-0.0003988776769733501</v>
      </c>
      <c r="T99" s="2">
        <f t="shared" si="50"/>
        <v>-0.0004221983283763935</v>
      </c>
      <c r="U99">
        <f t="shared" si="51"/>
        <v>-0.9925187032418953</v>
      </c>
    </row>
    <row r="100" spans="1:21" ht="15">
      <c r="A100" s="1">
        <f t="shared" si="38"/>
        <v>-0.9929924733973527</v>
      </c>
      <c r="B100">
        <v>62</v>
      </c>
      <c r="C100" s="1">
        <f t="shared" si="39"/>
        <v>62.07253821135398</v>
      </c>
      <c r="D100" s="2">
        <f t="shared" si="40"/>
        <v>-0.0012486914151410352</v>
      </c>
      <c r="E100" s="2">
        <f t="shared" si="41"/>
        <v>-0.0003617668752331971</v>
      </c>
      <c r="F100" s="2">
        <f t="shared" si="52"/>
        <v>0.00025001171131639334</v>
      </c>
      <c r="G100" s="2">
        <f t="shared" si="42"/>
        <v>-1.8167278931442567E-05</v>
      </c>
      <c r="H100" s="2">
        <f t="shared" si="53"/>
        <v>-0.000998679703824642</v>
      </c>
      <c r="I100" s="2">
        <f t="shared" si="53"/>
        <v>-0.00037993415416463967</v>
      </c>
      <c r="J100" s="3">
        <f t="shared" si="43"/>
        <v>54999.99931562689</v>
      </c>
      <c r="K100" s="2">
        <f t="shared" si="44"/>
        <v>-0.0006843731098342687</v>
      </c>
      <c r="L100">
        <v>62</v>
      </c>
      <c r="M100" s="1">
        <f t="shared" si="45"/>
        <v>62.07253821135398</v>
      </c>
      <c r="N100" s="2">
        <f t="shared" si="46"/>
        <v>0</v>
      </c>
      <c r="O100" s="2">
        <f t="shared" si="47"/>
        <v>-0.0003617668752331971</v>
      </c>
      <c r="P100" s="2">
        <f t="shared" si="48"/>
        <v>-0.00012544538660008638</v>
      </c>
      <c r="Q100" s="2">
        <f t="shared" si="49"/>
        <v>0</v>
      </c>
      <c r="R100" s="2">
        <f t="shared" si="54"/>
        <v>-0.00012544538660008638</v>
      </c>
      <c r="S100" s="2">
        <f t="shared" si="54"/>
        <v>-0.0003617668752331971</v>
      </c>
      <c r="T100" s="2">
        <f t="shared" si="50"/>
        <v>-0.0003828983235700629</v>
      </c>
      <c r="U100">
        <f t="shared" si="51"/>
        <v>-0.9929924733973527</v>
      </c>
    </row>
    <row r="101" spans="1:21" ht="15">
      <c r="A101" s="1">
        <f t="shared" si="38"/>
        <v>-0.9934226552984166</v>
      </c>
      <c r="B101">
        <v>64</v>
      </c>
      <c r="C101" s="1">
        <f t="shared" si="39"/>
        <v>64.07027391856539</v>
      </c>
      <c r="D101" s="2">
        <f t="shared" si="40"/>
        <v>-0.001100165518932904</v>
      </c>
      <c r="E101" s="2">
        <f t="shared" si="41"/>
        <v>-0.00032911348196951163</v>
      </c>
      <c r="F101" s="2">
        <f t="shared" si="52"/>
        <v>0.00022739601797890937</v>
      </c>
      <c r="G101" s="2">
        <f t="shared" si="42"/>
        <v>-1.6006367634834632E-05</v>
      </c>
      <c r="H101" s="2">
        <f t="shared" si="53"/>
        <v>-0.0008727695009539947</v>
      </c>
      <c r="I101" s="2">
        <f t="shared" si="53"/>
        <v>-0.00034511984960434625</v>
      </c>
      <c r="J101" s="3">
        <f t="shared" si="43"/>
        <v>54999.99938953682</v>
      </c>
      <c r="K101" s="2">
        <f t="shared" si="44"/>
        <v>-0.0006104631829657592</v>
      </c>
      <c r="L101">
        <v>64</v>
      </c>
      <c r="M101" s="1">
        <f t="shared" si="45"/>
        <v>64.07027391856539</v>
      </c>
      <c r="N101" s="2">
        <f t="shared" si="46"/>
        <v>0</v>
      </c>
      <c r="O101" s="2">
        <f t="shared" si="47"/>
        <v>-0.00032911348196951163</v>
      </c>
      <c r="P101" s="2">
        <f t="shared" si="48"/>
        <v>-0.00011407315823089614</v>
      </c>
      <c r="Q101" s="2">
        <f t="shared" si="49"/>
        <v>0</v>
      </c>
      <c r="R101" s="2">
        <f t="shared" si="54"/>
        <v>-0.00011407315823089614</v>
      </c>
      <c r="S101" s="2">
        <f t="shared" si="54"/>
        <v>-0.00032911348196951163</v>
      </c>
      <c r="T101" s="2">
        <f t="shared" si="50"/>
        <v>-0.0003483214982806761</v>
      </c>
      <c r="U101">
        <f t="shared" si="51"/>
        <v>-0.9934226552984166</v>
      </c>
    </row>
    <row r="102" spans="1:21" ht="15">
      <c r="A102" s="1">
        <f t="shared" si="38"/>
        <v>-0.9938144329896907</v>
      </c>
      <c r="B102">
        <v>66</v>
      </c>
      <c r="C102" s="1">
        <f t="shared" si="39"/>
        <v>66.06814663663572</v>
      </c>
      <c r="D102" s="2">
        <f t="shared" si="40"/>
        <v>-0.0009730704280325814</v>
      </c>
      <c r="E102" s="2">
        <f t="shared" si="41"/>
        <v>-0.00030026885167202573</v>
      </c>
      <c r="F102" s="2">
        <f t="shared" si="52"/>
        <v>0.0002074252256412637</v>
      </c>
      <c r="G102" s="2">
        <f t="shared" si="42"/>
        <v>-1.4157254283685007E-05</v>
      </c>
      <c r="H102" s="2">
        <f t="shared" si="53"/>
        <v>-0.0007656452023913177</v>
      </c>
      <c r="I102" s="2">
        <f t="shared" si="53"/>
        <v>-0.00031442610595571076</v>
      </c>
      <c r="J102" s="3">
        <f t="shared" si="43"/>
        <v>54999.999453434575</v>
      </c>
      <c r="K102" s="2">
        <f t="shared" si="44"/>
        <v>-0.0005465654248837382</v>
      </c>
      <c r="L102">
        <v>66</v>
      </c>
      <c r="M102" s="1">
        <f t="shared" si="45"/>
        <v>66.06814663663572</v>
      </c>
      <c r="N102" s="2">
        <f t="shared" si="46"/>
        <v>0</v>
      </c>
      <c r="O102" s="2">
        <f t="shared" si="47"/>
        <v>-0.00030026885167202573</v>
      </c>
      <c r="P102" s="2">
        <f t="shared" si="48"/>
        <v>-0.00010403436859980648</v>
      </c>
      <c r="Q102" s="2">
        <f t="shared" si="49"/>
        <v>0</v>
      </c>
      <c r="R102" s="2">
        <f t="shared" si="54"/>
        <v>-0.00010403436859980648</v>
      </c>
      <c r="S102" s="2">
        <f t="shared" si="54"/>
        <v>-0.00030026885167202573</v>
      </c>
      <c r="T102" s="2">
        <f t="shared" si="50"/>
        <v>-0.00031778005431493085</v>
      </c>
      <c r="U102">
        <f t="shared" si="51"/>
        <v>-0.9938144329896907</v>
      </c>
    </row>
    <row r="103" spans="1:21" ht="15">
      <c r="A103" s="1">
        <f aca="true" t="shared" si="55" ref="A103:A119">(3*($C$2/C103)*($C$2/C103))-1</f>
        <v>-0.9941722426073818</v>
      </c>
      <c r="B103">
        <v>68</v>
      </c>
      <c r="C103" s="1">
        <f aca="true" t="shared" si="56" ref="C103:C119">SQRT($C$2*$C$2+B103*B103+$E$4*$E$4)</f>
        <v>68.06614430096654</v>
      </c>
      <c r="D103" s="2">
        <f aca="true" t="shared" si="57" ref="D103:D119">($F$2/(C103*C103*C103))*(-3*(B103/C103)*($C$3/C103))</f>
        <v>-0.0008638018327164213</v>
      </c>
      <c r="E103" s="2">
        <f aca="true" t="shared" si="58" ref="E103:E119">($F$2/(C103*C103*C103))*A103</f>
        <v>-0.0002746942309784477</v>
      </c>
      <c r="F103" s="2">
        <f t="shared" si="52"/>
        <v>0.00018972406638541968</v>
      </c>
      <c r="G103" s="2">
        <f aca="true" t="shared" si="59" ref="G103:G119">($F$3/(C103*C103*C103))*(-3*(B103/C103)*($C$2/C103))</f>
        <v>-1.2567499580893694E-05</v>
      </c>
      <c r="H103" s="2">
        <f t="shared" si="53"/>
        <v>-0.0006740777663310016</v>
      </c>
      <c r="I103" s="2">
        <f t="shared" si="53"/>
        <v>-0.0002872617305593414</v>
      </c>
      <c r="J103" s="3">
        <f aca="true" t="shared" si="60" ref="J103:J119">SQRT(($F$4*COS($D$3)+H103)^2+($F$4*SIN($D$3)+I103)^2)</f>
        <v>54999.999508930436</v>
      </c>
      <c r="K103" s="2">
        <f aca="true" t="shared" si="61" ref="K103:K119">J103-$F$4</f>
        <v>-0.0004910695643047802</v>
      </c>
      <c r="L103">
        <v>68</v>
      </c>
      <c r="M103" s="1">
        <f aca="true" t="shared" si="62" ref="M103:M119">SQRT(L103*L103+$M$3*$M$3+$C$2*$C$2)</f>
        <v>68.06614430096654</v>
      </c>
      <c r="N103" s="2">
        <f aca="true" t="shared" si="63" ref="N103:N119">($F$2/(M103*M103*M103))*(-3*($M$3/M103)*($C$3/M103))</f>
        <v>0</v>
      </c>
      <c r="O103" s="2">
        <f aca="true" t="shared" si="64" ref="O103:O119">($F$2/(M103*M103*M103))*U103</f>
        <v>-0.0002746942309784477</v>
      </c>
      <c r="P103" s="2">
        <f aca="true" t="shared" si="65" ref="P103:P119">($F$3/(M103*M103*M103))*(3*(($M$3/M103)*($M$3/M103))-1)</f>
        <v>-9.513925744817074E-05</v>
      </c>
      <c r="Q103" s="2">
        <f aca="true" t="shared" si="66" ref="Q103:Q119">($F$3/(M103*M103*M103))*(-3*($M$3/M103)*($C$2/M103))</f>
        <v>0</v>
      </c>
      <c r="R103" s="2">
        <f t="shared" si="54"/>
        <v>-9.513925744817074E-05</v>
      </c>
      <c r="S103" s="2">
        <f t="shared" si="54"/>
        <v>-0.0002746942309784477</v>
      </c>
      <c r="T103" s="2">
        <f aca="true" t="shared" si="67" ref="T103:T119">R103*COS($D$3)+S103*SIN($D$3)</f>
        <v>-0.00029070281046391684</v>
      </c>
      <c r="U103">
        <f aca="true" t="shared" si="68" ref="U103:U119">3*($C$2/M103)*($C$2/M103)-1</f>
        <v>-0.9941722426073818</v>
      </c>
    </row>
    <row r="104" spans="1:21" ht="15">
      <c r="A104" s="1">
        <f t="shared" si="55"/>
        <v>-0.9944998981462619</v>
      </c>
      <c r="B104">
        <v>70</v>
      </c>
      <c r="C104" s="1">
        <f t="shared" si="56"/>
        <v>70.06425622241343</v>
      </c>
      <c r="D104" s="2">
        <f t="shared" si="57"/>
        <v>-0.0007694429392321225</v>
      </c>
      <c r="E104" s="2">
        <f t="shared" si="58"/>
        <v>-0.00025193966662181234</v>
      </c>
      <c r="F104" s="2">
        <f aca="true" t="shared" si="69" ref="F104:F119">($F$3/(C104*C104*C104))*(3*(B104/C104)*(B104/C104)-1)</f>
        <v>0.00017397933964189712</v>
      </c>
      <c r="G104" s="2">
        <f t="shared" si="59"/>
        <v>-1.1194666936410495E-05</v>
      </c>
      <c r="H104" s="2">
        <f t="shared" si="53"/>
        <v>-0.0005954635995902254</v>
      </c>
      <c r="I104" s="2">
        <f t="shared" si="53"/>
        <v>-0.00026313433355822286</v>
      </c>
      <c r="J104" s="3">
        <f t="shared" si="60"/>
        <v>54999.999557337615</v>
      </c>
      <c r="K104" s="2">
        <f t="shared" si="61"/>
        <v>-0.00044266238546697423</v>
      </c>
      <c r="L104">
        <v>70</v>
      </c>
      <c r="M104" s="1">
        <f t="shared" si="62"/>
        <v>70.06425622241343</v>
      </c>
      <c r="N104" s="2">
        <f t="shared" si="63"/>
        <v>0</v>
      </c>
      <c r="O104" s="2">
        <f t="shared" si="64"/>
        <v>-0.00025193966662181234</v>
      </c>
      <c r="P104" s="2">
        <f t="shared" si="65"/>
        <v>-8.722955554101449E-05</v>
      </c>
      <c r="Q104" s="2">
        <f t="shared" si="66"/>
        <v>0</v>
      </c>
      <c r="R104" s="2">
        <f t="shared" si="54"/>
        <v>-8.722955554101449E-05</v>
      </c>
      <c r="S104" s="2">
        <f t="shared" si="54"/>
        <v>-0.00025193966662181234</v>
      </c>
      <c r="T104" s="2">
        <f t="shared" si="67"/>
        <v>-0.00026661280013282886</v>
      </c>
      <c r="U104">
        <f t="shared" si="68"/>
        <v>-0.9944998981462619</v>
      </c>
    </row>
    <row r="105" spans="1:21" ht="15">
      <c r="A105" s="1">
        <f t="shared" si="55"/>
        <v>-0.9948006932409013</v>
      </c>
      <c r="B105">
        <v>72</v>
      </c>
      <c r="C105" s="1">
        <f t="shared" si="56"/>
        <v>72.06247289678588</v>
      </c>
      <c r="D105" s="2">
        <f t="shared" si="57"/>
        <v>-0.0006876186524186553</v>
      </c>
      <c r="E105" s="2">
        <f t="shared" si="58"/>
        <v>-0.00023162740991097892</v>
      </c>
      <c r="F105" s="2">
        <f t="shared" si="69"/>
        <v>0.00015992826816099064</v>
      </c>
      <c r="G105" s="2">
        <f t="shared" si="59"/>
        <v>-1.0004200962286122E-05</v>
      </c>
      <c r="H105" s="2">
        <f t="shared" si="53"/>
        <v>-0.0005276903842576647</v>
      </c>
      <c r="I105" s="2">
        <f t="shared" si="53"/>
        <v>-0.00024163161087326505</v>
      </c>
      <c r="J105" s="3">
        <f t="shared" si="60"/>
        <v>54999.99959973363</v>
      </c>
      <c r="K105" s="2">
        <f t="shared" si="61"/>
        <v>-0.00040026636997936293</v>
      </c>
      <c r="L105">
        <v>72</v>
      </c>
      <c r="M105" s="1">
        <f t="shared" si="62"/>
        <v>72.06247289678588</v>
      </c>
      <c r="N105" s="2">
        <f t="shared" si="63"/>
        <v>0</v>
      </c>
      <c r="O105" s="2">
        <f t="shared" si="64"/>
        <v>-0.00023162740991097892</v>
      </c>
      <c r="P105" s="2">
        <f t="shared" si="65"/>
        <v>-8.017255493387628E-05</v>
      </c>
      <c r="Q105" s="2">
        <f t="shared" si="66"/>
        <v>0</v>
      </c>
      <c r="R105" s="2">
        <f t="shared" si="54"/>
        <v>-8.017255493387628E-05</v>
      </c>
      <c r="S105" s="2">
        <f t="shared" si="54"/>
        <v>-0.00023162740991097892</v>
      </c>
      <c r="T105" s="2">
        <f t="shared" si="67"/>
        <v>-0.00024510964943672497</v>
      </c>
      <c r="U105">
        <f t="shared" si="68"/>
        <v>-0.9948006932409013</v>
      </c>
    </row>
    <row r="106" spans="1:21" ht="15">
      <c r="A106" s="1">
        <f t="shared" si="55"/>
        <v>-0.995077484047402</v>
      </c>
      <c r="B106">
        <v>74</v>
      </c>
      <c r="C106" s="1">
        <f t="shared" si="56"/>
        <v>74.06078584514209</v>
      </c>
      <c r="D106" s="2">
        <f t="shared" si="57"/>
        <v>-0.0006163836339130103</v>
      </c>
      <c r="E106" s="2">
        <f t="shared" si="58"/>
        <v>-0.0002134387688045432</v>
      </c>
      <c r="F106" s="2">
        <f t="shared" si="69"/>
        <v>0.00014734928310374942</v>
      </c>
      <c r="G106" s="2">
        <f t="shared" si="59"/>
        <v>-8.967798825468071E-06</v>
      </c>
      <c r="H106" s="2">
        <f t="shared" si="53"/>
        <v>-0.0004690343508092609</v>
      </c>
      <c r="I106" s="2">
        <f t="shared" si="53"/>
        <v>-0.00022240656763001127</v>
      </c>
      <c r="J106" s="3">
        <f t="shared" si="60"/>
        <v>54999.9996370078</v>
      </c>
      <c r="K106" s="2">
        <f t="shared" si="61"/>
        <v>-0.00036299219937063754</v>
      </c>
      <c r="L106">
        <v>74</v>
      </c>
      <c r="M106" s="1">
        <f t="shared" si="62"/>
        <v>74.06078584514209</v>
      </c>
      <c r="N106" s="2">
        <f t="shared" si="63"/>
        <v>0</v>
      </c>
      <c r="O106" s="2">
        <f t="shared" si="64"/>
        <v>-0.0002134387688045432</v>
      </c>
      <c r="P106" s="2">
        <f t="shared" si="65"/>
        <v>-7.385642125779634E-05</v>
      </c>
      <c r="Q106" s="2">
        <f t="shared" si="66"/>
        <v>0</v>
      </c>
      <c r="R106" s="2">
        <f t="shared" si="54"/>
        <v>-7.385642125779634E-05</v>
      </c>
      <c r="S106" s="2">
        <f t="shared" si="54"/>
        <v>-0.0002134387688045432</v>
      </c>
      <c r="T106" s="2">
        <f t="shared" si="67"/>
        <v>-0.00022585561942145465</v>
      </c>
      <c r="U106">
        <f t="shared" si="68"/>
        <v>-0.995077484047402</v>
      </c>
    </row>
    <row r="107" spans="1:21" ht="15">
      <c r="A107" s="1">
        <f t="shared" si="55"/>
        <v>-0.99533275713051</v>
      </c>
      <c r="B107">
        <v>76</v>
      </c>
      <c r="C107" s="1">
        <f t="shared" si="56"/>
        <v>76.05918747922567</v>
      </c>
      <c r="D107" s="2">
        <f t="shared" si="57"/>
        <v>-0.0005541357161786151</v>
      </c>
      <c r="E107" s="2">
        <f t="shared" si="58"/>
        <v>-0.0001971036232861666</v>
      </c>
      <c r="F107" s="2">
        <f t="shared" si="69"/>
        <v>0.00013605468313678754</v>
      </c>
      <c r="G107" s="2">
        <f t="shared" si="59"/>
        <v>-8.062150503817262E-06</v>
      </c>
      <c r="H107" s="2">
        <f aca="true" t="shared" si="70" ref="H107:I119">D107+F107</f>
        <v>-0.00041808103304182757</v>
      </c>
      <c r="I107" s="2">
        <f t="shared" si="70"/>
        <v>-0.00020516577378998385</v>
      </c>
      <c r="J107" s="3">
        <f t="shared" si="60"/>
        <v>54999.999669898076</v>
      </c>
      <c r="K107" s="2">
        <f t="shared" si="61"/>
        <v>-0.0003301019241916947</v>
      </c>
      <c r="L107">
        <v>76</v>
      </c>
      <c r="M107" s="1">
        <f t="shared" si="62"/>
        <v>76.05918747922567</v>
      </c>
      <c r="N107" s="2">
        <f t="shared" si="63"/>
        <v>0</v>
      </c>
      <c r="O107" s="2">
        <f t="shared" si="64"/>
        <v>-0.0001971036232861666</v>
      </c>
      <c r="P107" s="2">
        <f t="shared" si="65"/>
        <v>-6.818646295991647E-05</v>
      </c>
      <c r="Q107" s="2">
        <f t="shared" si="66"/>
        <v>0</v>
      </c>
      <c r="R107" s="2">
        <f aca="true" t="shared" si="71" ref="R107:S119">N107+P107</f>
        <v>-6.818646295991647E-05</v>
      </c>
      <c r="S107" s="2">
        <f t="shared" si="71"/>
        <v>-0.0001971036232861666</v>
      </c>
      <c r="T107" s="2">
        <f t="shared" si="67"/>
        <v>-0.00020856447803982184</v>
      </c>
      <c r="U107">
        <f t="shared" si="68"/>
        <v>-0.99533275713051</v>
      </c>
    </row>
    <row r="108" spans="1:21" ht="15">
      <c r="A108" s="1">
        <f t="shared" si="55"/>
        <v>-0.9955686853766618</v>
      </c>
      <c r="B108">
        <v>78</v>
      </c>
      <c r="C108" s="1">
        <f t="shared" si="56"/>
        <v>78.05767098754612</v>
      </c>
      <c r="D108" s="2">
        <f t="shared" si="57"/>
        <v>-0.0004995484506330346</v>
      </c>
      <c r="E108" s="2">
        <f t="shared" si="58"/>
        <v>-0.00018239201285301477</v>
      </c>
      <c r="F108" s="2">
        <f t="shared" si="69"/>
        <v>0.0001258847497615981</v>
      </c>
      <c r="G108" s="2">
        <f t="shared" si="59"/>
        <v>-7.267957425169987E-06</v>
      </c>
      <c r="H108" s="2">
        <f t="shared" si="70"/>
        <v>-0.0003736637008714365</v>
      </c>
      <c r="I108" s="2">
        <f t="shared" si="70"/>
        <v>-0.00018965997027818476</v>
      </c>
      <c r="J108" s="3">
        <f t="shared" si="60"/>
        <v>54999.999699019965</v>
      </c>
      <c r="K108" s="2">
        <f t="shared" si="61"/>
        <v>-0.0003009800348081626</v>
      </c>
      <c r="L108">
        <v>78</v>
      </c>
      <c r="M108" s="1">
        <f t="shared" si="62"/>
        <v>78.05767098754612</v>
      </c>
      <c r="N108" s="2">
        <f t="shared" si="63"/>
        <v>0</v>
      </c>
      <c r="O108" s="2">
        <f t="shared" si="64"/>
        <v>-0.00018239201285301477</v>
      </c>
      <c r="P108" s="2">
        <f t="shared" si="65"/>
        <v>-6.308214329282154E-05</v>
      </c>
      <c r="Q108" s="2">
        <f t="shared" si="66"/>
        <v>0</v>
      </c>
      <c r="R108" s="2">
        <f t="shared" si="71"/>
        <v>-6.308214329282154E-05</v>
      </c>
      <c r="S108" s="2">
        <f t="shared" si="71"/>
        <v>-0.00018239201285301477</v>
      </c>
      <c r="T108" s="2">
        <f t="shared" si="67"/>
        <v>-0.00019299257316452063</v>
      </c>
      <c r="U108">
        <f t="shared" si="68"/>
        <v>-0.9955686853766618</v>
      </c>
    </row>
    <row r="109" spans="1:21" ht="15">
      <c r="A109" s="1">
        <f t="shared" si="55"/>
        <v>-0.99578717428616</v>
      </c>
      <c r="B109">
        <v>80</v>
      </c>
      <c r="C109" s="1">
        <f t="shared" si="56"/>
        <v>80.05623023850174</v>
      </c>
      <c r="D109" s="2">
        <f t="shared" si="57"/>
        <v>-0.0004515182064891032</v>
      </c>
      <c r="E109" s="2">
        <f t="shared" si="58"/>
        <v>-0.00016910734705478033</v>
      </c>
      <c r="F109" s="2">
        <f t="shared" si="69"/>
        <v>0.00011670300200744613</v>
      </c>
      <c r="G109" s="2">
        <f t="shared" si="59"/>
        <v>-6.5691628055164735E-06</v>
      </c>
      <c r="H109" s="2">
        <f t="shared" si="70"/>
        <v>-0.00033481520448165706</v>
      </c>
      <c r="I109" s="2">
        <f t="shared" si="70"/>
        <v>-0.0001756765098602968</v>
      </c>
      <c r="J109" s="3">
        <f t="shared" si="60"/>
        <v>54999.99972488942</v>
      </c>
      <c r="K109" s="2">
        <f t="shared" si="61"/>
        <v>-0.00027511057851370424</v>
      </c>
      <c r="L109">
        <v>80</v>
      </c>
      <c r="M109" s="1">
        <f t="shared" si="62"/>
        <v>80.05623023850174</v>
      </c>
      <c r="N109" s="2">
        <f t="shared" si="63"/>
        <v>0</v>
      </c>
      <c r="O109" s="2">
        <f t="shared" si="64"/>
        <v>-0.00016910734705478033</v>
      </c>
      <c r="P109" s="2">
        <f t="shared" si="65"/>
        <v>-5.847467280632651E-05</v>
      </c>
      <c r="Q109" s="2">
        <f t="shared" si="66"/>
        <v>0</v>
      </c>
      <c r="R109" s="2">
        <f t="shared" si="71"/>
        <v>-5.847467280632651E-05</v>
      </c>
      <c r="S109" s="2">
        <f t="shared" si="71"/>
        <v>-0.00016910734705478033</v>
      </c>
      <c r="T109" s="2">
        <f t="shared" si="67"/>
        <v>-0.00017893162921865703</v>
      </c>
      <c r="U109">
        <f t="shared" si="68"/>
        <v>-0.99578717428616</v>
      </c>
    </row>
    <row r="110" spans="1:21" ht="15">
      <c r="A110" s="1">
        <f t="shared" si="55"/>
        <v>-0.9959899004901233</v>
      </c>
      <c r="B110">
        <v>82</v>
      </c>
      <c r="C110" s="1">
        <f t="shared" si="56"/>
        <v>82.05485969764375</v>
      </c>
      <c r="D110" s="2">
        <f t="shared" si="57"/>
        <v>-0.0004091224158356667</v>
      </c>
      <c r="E110" s="2">
        <f t="shared" si="58"/>
        <v>-0.00015708089548803283</v>
      </c>
      <c r="F110" s="2">
        <f t="shared" si="69"/>
        <v>0.00010839234836217185</v>
      </c>
      <c r="G110" s="2">
        <f t="shared" si="59"/>
        <v>-5.952344154422416E-06</v>
      </c>
      <c r="H110" s="2">
        <f t="shared" si="70"/>
        <v>-0.00030073006747349487</v>
      </c>
      <c r="I110" s="2">
        <f t="shared" si="70"/>
        <v>-0.00016303323964245525</v>
      </c>
      <c r="J110" s="3">
        <f t="shared" si="60"/>
        <v>54999.99974794091</v>
      </c>
      <c r="K110" s="2">
        <f t="shared" si="61"/>
        <v>-0.0002520590933272615</v>
      </c>
      <c r="L110">
        <v>82</v>
      </c>
      <c r="M110" s="1">
        <f t="shared" si="62"/>
        <v>82.05485969764375</v>
      </c>
      <c r="N110" s="2">
        <f t="shared" si="63"/>
        <v>0</v>
      </c>
      <c r="O110" s="2">
        <f t="shared" si="64"/>
        <v>-0.00015708089548803283</v>
      </c>
      <c r="P110" s="2">
        <f t="shared" si="65"/>
        <v>-5.4305058525374145E-05</v>
      </c>
      <c r="Q110" s="2">
        <f t="shared" si="66"/>
        <v>0</v>
      </c>
      <c r="R110" s="2">
        <f t="shared" si="71"/>
        <v>-5.4305058525374145E-05</v>
      </c>
      <c r="S110" s="2">
        <f t="shared" si="71"/>
        <v>-0.00015708089548803283</v>
      </c>
      <c r="T110" s="2">
        <f t="shared" si="67"/>
        <v>-0.00016620290223750387</v>
      </c>
      <c r="U110">
        <f t="shared" si="68"/>
        <v>-0.9959899004901233</v>
      </c>
    </row>
    <row r="111" spans="1:21" ht="15">
      <c r="A111" s="1">
        <f t="shared" si="55"/>
        <v>-0.9961783439490446</v>
      </c>
      <c r="B111">
        <v>84</v>
      </c>
      <c r="C111" s="1">
        <f t="shared" si="56"/>
        <v>84.0535543567314</v>
      </c>
      <c r="D111" s="2">
        <f t="shared" si="57"/>
        <v>-0.000371586416294199</v>
      </c>
      <c r="E111" s="2">
        <f t="shared" si="58"/>
        <v>-0.00014616729252618893</v>
      </c>
      <c r="F111" s="2">
        <f t="shared" si="69"/>
        <v>0.00010085194962693308</v>
      </c>
      <c r="G111" s="2">
        <f t="shared" si="59"/>
        <v>-5.406230867046827E-06</v>
      </c>
      <c r="H111" s="2">
        <f t="shared" si="70"/>
        <v>-0.00027073446666726593</v>
      </c>
      <c r="I111" s="2">
        <f t="shared" si="70"/>
        <v>-0.00015157352339323574</v>
      </c>
      <c r="J111" s="3">
        <f t="shared" si="60"/>
        <v>54999.99976854189</v>
      </c>
      <c r="K111" s="2">
        <f t="shared" si="61"/>
        <v>-0.00023145810700953007</v>
      </c>
      <c r="L111">
        <v>84</v>
      </c>
      <c r="M111" s="1">
        <f t="shared" si="62"/>
        <v>84.0535543567314</v>
      </c>
      <c r="N111" s="2">
        <f t="shared" si="63"/>
        <v>0</v>
      </c>
      <c r="O111" s="2">
        <f t="shared" si="64"/>
        <v>-0.00014616729252618893</v>
      </c>
      <c r="P111" s="2">
        <f t="shared" si="65"/>
        <v>-5.052251465037808E-05</v>
      </c>
      <c r="Q111" s="2">
        <f t="shared" si="66"/>
        <v>0</v>
      </c>
      <c r="R111" s="2">
        <f t="shared" si="71"/>
        <v>-5.052251465037808E-05</v>
      </c>
      <c r="S111" s="2">
        <f t="shared" si="71"/>
        <v>-0.00014616729252618893</v>
      </c>
      <c r="T111" s="2">
        <f t="shared" si="67"/>
        <v>-0.00015465241208182908</v>
      </c>
      <c r="U111">
        <f t="shared" si="68"/>
        <v>-0.9961783439490446</v>
      </c>
    </row>
    <row r="112" spans="1:21" ht="15">
      <c r="A112" s="1">
        <f t="shared" si="55"/>
        <v>-0.9963538149898717</v>
      </c>
      <c r="B112">
        <v>86</v>
      </c>
      <c r="C112" s="1">
        <f t="shared" si="56"/>
        <v>86.05230967266364</v>
      </c>
      <c r="D112" s="2">
        <f t="shared" si="57"/>
        <v>-0.0003382569690461546</v>
      </c>
      <c r="E112" s="2">
        <f t="shared" si="58"/>
        <v>-0.00013624085149156726</v>
      </c>
      <c r="F112" s="2">
        <f t="shared" si="69"/>
        <v>9.399464836967538E-05</v>
      </c>
      <c r="G112" s="2">
        <f t="shared" si="59"/>
        <v>-4.921318936489802E-06</v>
      </c>
      <c r="H112" s="2">
        <f t="shared" si="70"/>
        <v>-0.00024426232067647927</v>
      </c>
      <c r="I112" s="2">
        <f t="shared" si="70"/>
        <v>-0.00014116217042805707</v>
      </c>
      <c r="J112" s="3">
        <f t="shared" si="60"/>
        <v>54999.99978700451</v>
      </c>
      <c r="K112" s="2">
        <f t="shared" si="61"/>
        <v>-0.00021299548825481907</v>
      </c>
      <c r="L112">
        <v>86</v>
      </c>
      <c r="M112" s="1">
        <f t="shared" si="62"/>
        <v>86.05230967266364</v>
      </c>
      <c r="N112" s="2">
        <f t="shared" si="63"/>
        <v>0</v>
      </c>
      <c r="O112" s="2">
        <f t="shared" si="64"/>
        <v>-0.00013624085149156726</v>
      </c>
      <c r="P112" s="2">
        <f t="shared" si="65"/>
        <v>-4.7083161143032284E-05</v>
      </c>
      <c r="Q112" s="2">
        <f t="shared" si="66"/>
        <v>0</v>
      </c>
      <c r="R112" s="2">
        <f t="shared" si="71"/>
        <v>-4.7083161143032284E-05</v>
      </c>
      <c r="S112" s="2">
        <f t="shared" si="71"/>
        <v>-0.00013624085149156726</v>
      </c>
      <c r="T112" s="2">
        <f t="shared" si="67"/>
        <v>-0.00014414703372009064</v>
      </c>
      <c r="U112">
        <f t="shared" si="68"/>
        <v>-0.9963538149898717</v>
      </c>
    </row>
    <row r="113" spans="1:21" ht="15">
      <c r="A113" s="1">
        <f t="shared" si="55"/>
        <v>-0.9965174771056365</v>
      </c>
      <c r="B113">
        <v>88</v>
      </c>
      <c r="C113" s="1">
        <f t="shared" si="56"/>
        <v>88.05112151472007</v>
      </c>
      <c r="D113" s="2">
        <f t="shared" si="57"/>
        <v>-0.0003085809922395013</v>
      </c>
      <c r="E113" s="2">
        <f t="shared" si="58"/>
        <v>-0.00012719252806457464</v>
      </c>
      <c r="F113" s="2">
        <f t="shared" si="69"/>
        <v>8.774485246799531E-05</v>
      </c>
      <c r="G113" s="2">
        <f t="shared" si="59"/>
        <v>-4.4895615449739825E-06</v>
      </c>
      <c r="H113" s="2">
        <f t="shared" si="70"/>
        <v>-0.000220836139771506</v>
      </c>
      <c r="I113" s="2">
        <f t="shared" si="70"/>
        <v>-0.0001316820896095486</v>
      </c>
      <c r="J113" s="3">
        <f t="shared" si="60"/>
        <v>54999.99980359492</v>
      </c>
      <c r="K113" s="2">
        <f t="shared" si="61"/>
        <v>-0.00019640508253360167</v>
      </c>
      <c r="L113">
        <v>88</v>
      </c>
      <c r="M113" s="1">
        <f t="shared" si="62"/>
        <v>88.05112151472007</v>
      </c>
      <c r="N113" s="2">
        <f t="shared" si="63"/>
        <v>0</v>
      </c>
      <c r="O113" s="2">
        <f t="shared" si="64"/>
        <v>-0.00012719252806457464</v>
      </c>
      <c r="P113" s="2">
        <f t="shared" si="65"/>
        <v>-4.394895285124152E-05</v>
      </c>
      <c r="Q113" s="2">
        <f t="shared" si="66"/>
        <v>0</v>
      </c>
      <c r="R113" s="2">
        <f t="shared" si="71"/>
        <v>-4.394895285124152E-05</v>
      </c>
      <c r="S113" s="2">
        <f t="shared" si="71"/>
        <v>-0.00012719252806457464</v>
      </c>
      <c r="T113" s="2">
        <f t="shared" si="67"/>
        <v>-0.00013457127743259602</v>
      </c>
      <c r="U113">
        <f t="shared" si="68"/>
        <v>-0.9965174771056365</v>
      </c>
    </row>
    <row r="114" spans="1:21" ht="15">
      <c r="A114" s="1">
        <f t="shared" si="55"/>
        <v>-0.9966703662597114</v>
      </c>
      <c r="B114">
        <v>90</v>
      </c>
      <c r="C114" s="1">
        <f t="shared" si="56"/>
        <v>90.0499861188218</v>
      </c>
      <c r="D114" s="2">
        <f t="shared" si="57"/>
        <v>-0.00028208839338702684</v>
      </c>
      <c r="E114" s="2">
        <f t="shared" si="58"/>
        <v>-0.000118927407165047</v>
      </c>
      <c r="F114" s="2">
        <f t="shared" si="69"/>
        <v>8.203678450412041E-05</v>
      </c>
      <c r="G114" s="2">
        <f t="shared" si="59"/>
        <v>-4.104119291479064E-06</v>
      </c>
      <c r="H114" s="2">
        <f t="shared" si="70"/>
        <v>-0.00020005160888290641</v>
      </c>
      <c r="I114" s="2">
        <f t="shared" si="70"/>
        <v>-0.00012303152645652606</v>
      </c>
      <c r="J114" s="3">
        <f t="shared" si="60"/>
        <v>54999.999818540964</v>
      </c>
      <c r="K114" s="2">
        <f t="shared" si="61"/>
        <v>-0.00018145903595723212</v>
      </c>
      <c r="L114">
        <v>90</v>
      </c>
      <c r="M114" s="1">
        <f t="shared" si="62"/>
        <v>90.0499861188218</v>
      </c>
      <c r="N114" s="2">
        <f t="shared" si="63"/>
        <v>0</v>
      </c>
      <c r="O114" s="2">
        <f t="shared" si="64"/>
        <v>-0.000118927407165047</v>
      </c>
      <c r="P114" s="2">
        <f t="shared" si="65"/>
        <v>-4.108679424025152E-05</v>
      </c>
      <c r="Q114" s="2">
        <f t="shared" si="66"/>
        <v>0</v>
      </c>
      <c r="R114" s="2">
        <f t="shared" si="71"/>
        <v>-4.108679424025152E-05</v>
      </c>
      <c r="S114" s="2">
        <f t="shared" si="71"/>
        <v>-0.000118927407165047</v>
      </c>
      <c r="T114" s="2">
        <f t="shared" si="67"/>
        <v>-0.00012582462439577482</v>
      </c>
      <c r="U114">
        <f t="shared" si="68"/>
        <v>-0.9966703662597114</v>
      </c>
    </row>
    <row r="115" spans="1:21" ht="15">
      <c r="A115" s="1">
        <f t="shared" si="55"/>
        <v>-0.9968134072937567</v>
      </c>
      <c r="B115">
        <v>92</v>
      </c>
      <c r="C115" s="1">
        <f t="shared" si="56"/>
        <v>92.04890004774636</v>
      </c>
      <c r="D115" s="2">
        <f t="shared" si="57"/>
        <v>-0.0002583781416347025</v>
      </c>
      <c r="E115" s="2">
        <f t="shared" si="58"/>
        <v>-0.00011136261401544691</v>
      </c>
      <c r="F115" s="2">
        <f t="shared" si="69"/>
        <v>7.681302741194007E-05</v>
      </c>
      <c r="G115" s="2">
        <f t="shared" si="59"/>
        <v>-3.759157556420968E-06</v>
      </c>
      <c r="H115" s="2">
        <f t="shared" si="70"/>
        <v>-0.00018156511422276245</v>
      </c>
      <c r="I115" s="2">
        <f t="shared" si="70"/>
        <v>-0.00011512177157186788</v>
      </c>
      <c r="J115" s="3">
        <f t="shared" si="60"/>
        <v>54999.9998320384</v>
      </c>
      <c r="K115" s="2">
        <f t="shared" si="61"/>
        <v>-0.00016796160343801603</v>
      </c>
      <c r="L115">
        <v>92</v>
      </c>
      <c r="M115" s="1">
        <f t="shared" si="62"/>
        <v>92.04890004774636</v>
      </c>
      <c r="N115" s="2">
        <f t="shared" si="63"/>
        <v>0</v>
      </c>
      <c r="O115" s="2">
        <f t="shared" si="64"/>
        <v>-0.00011136261401544691</v>
      </c>
      <c r="P115" s="2">
        <f t="shared" si="65"/>
        <v>-3.8467804318302976E-05</v>
      </c>
      <c r="Q115" s="2">
        <f t="shared" si="66"/>
        <v>0</v>
      </c>
      <c r="R115" s="2">
        <f t="shared" si="71"/>
        <v>-3.8467804318302976E-05</v>
      </c>
      <c r="S115" s="2">
        <f t="shared" si="71"/>
        <v>-0.00011136261401544691</v>
      </c>
      <c r="T115" s="2">
        <f t="shared" si="67"/>
        <v>-0.00011781931223683081</v>
      </c>
      <c r="U115">
        <f t="shared" si="68"/>
        <v>-0.9968134072937567</v>
      </c>
    </row>
    <row r="116" spans="1:21" ht="15">
      <c r="A116" s="1">
        <f t="shared" si="55"/>
        <v>-0.9969474279253816</v>
      </c>
      <c r="B116">
        <v>94</v>
      </c>
      <c r="C116" s="1">
        <f t="shared" si="56"/>
        <v>94.04786015641186</v>
      </c>
      <c r="D116" s="2">
        <f t="shared" si="57"/>
        <v>-0.0002371069147179505</v>
      </c>
      <c r="E116" s="2">
        <f t="shared" si="58"/>
        <v>-0.00010442557057151572</v>
      </c>
      <c r="F116" s="2">
        <f t="shared" si="69"/>
        <v>7.202331117512233E-05</v>
      </c>
      <c r="G116" s="2">
        <f t="shared" si="59"/>
        <v>-3.4496813256045686E-06</v>
      </c>
      <c r="H116" s="2">
        <f t="shared" si="70"/>
        <v>-0.0001650836035428282</v>
      </c>
      <c r="I116" s="2">
        <f t="shared" si="70"/>
        <v>-0.00010787525189712029</v>
      </c>
      <c r="J116" s="3">
        <f t="shared" si="60"/>
        <v>54999.99984425597</v>
      </c>
      <c r="K116" s="2">
        <f t="shared" si="61"/>
        <v>-0.00015574402641505003</v>
      </c>
      <c r="L116">
        <v>94</v>
      </c>
      <c r="M116" s="1">
        <f t="shared" si="62"/>
        <v>94.04786015641186</v>
      </c>
      <c r="N116" s="2">
        <f t="shared" si="63"/>
        <v>0</v>
      </c>
      <c r="O116" s="2">
        <f t="shared" si="64"/>
        <v>-0.00010442557057151572</v>
      </c>
      <c r="P116" s="2">
        <f t="shared" si="65"/>
        <v>-3.606670369382082E-05</v>
      </c>
      <c r="Q116" s="2">
        <f t="shared" si="66"/>
        <v>0</v>
      </c>
      <c r="R116" s="2">
        <f t="shared" si="71"/>
        <v>-3.606670369382082E-05</v>
      </c>
      <c r="S116" s="2">
        <f t="shared" si="71"/>
        <v>-0.00010442557057151572</v>
      </c>
      <c r="T116" s="2">
        <f t="shared" si="67"/>
        <v>-0.00011047848690187584</v>
      </c>
      <c r="U116">
        <f t="shared" si="68"/>
        <v>-0.9969474279253816</v>
      </c>
    </row>
    <row r="117" spans="1:21" ht="15">
      <c r="A117" s="1">
        <f t="shared" si="55"/>
        <v>-0.9970731707317073</v>
      </c>
      <c r="B117">
        <v>96</v>
      </c>
      <c r="C117" s="1">
        <f t="shared" si="56"/>
        <v>96.04686356149273</v>
      </c>
      <c r="D117" s="2">
        <f t="shared" si="57"/>
        <v>-0.00021797980257896217</v>
      </c>
      <c r="E117" s="2">
        <f t="shared" si="58"/>
        <v>-9.805253443472684E-05</v>
      </c>
      <c r="F117" s="2">
        <f t="shared" si="69"/>
        <v>6.762349656584472E-05</v>
      </c>
      <c r="G117" s="2">
        <f t="shared" si="59"/>
        <v>-3.1713999366492885E-06</v>
      </c>
      <c r="H117" s="2">
        <f t="shared" si="70"/>
        <v>-0.00015035630601311744</v>
      </c>
      <c r="I117" s="2">
        <f t="shared" si="70"/>
        <v>-0.00010122393437137612</v>
      </c>
      <c r="J117" s="3">
        <f t="shared" si="60"/>
        <v>54999.99985533965</v>
      </c>
      <c r="K117" s="2">
        <f t="shared" si="61"/>
        <v>-0.0001446603491785936</v>
      </c>
      <c r="L117">
        <v>96</v>
      </c>
      <c r="M117" s="1">
        <f t="shared" si="62"/>
        <v>96.04686356149273</v>
      </c>
      <c r="N117" s="2">
        <f t="shared" si="63"/>
        <v>0</v>
      </c>
      <c r="O117" s="2">
        <f t="shared" si="64"/>
        <v>-9.805253443472684E-05</v>
      </c>
      <c r="P117" s="2">
        <f t="shared" si="65"/>
        <v>-3.3861301406932514E-05</v>
      </c>
      <c r="Q117" s="2">
        <f t="shared" si="66"/>
        <v>0</v>
      </c>
      <c r="R117" s="2">
        <f t="shared" si="71"/>
        <v>-3.3861301406932514E-05</v>
      </c>
      <c r="S117" s="2">
        <f t="shared" si="71"/>
        <v>-9.805253443472684E-05</v>
      </c>
      <c r="T117" s="2">
        <f t="shared" si="67"/>
        <v>-0.00010373465409919841</v>
      </c>
      <c r="U117">
        <f t="shared" si="68"/>
        <v>-0.9970731707317073</v>
      </c>
    </row>
    <row r="118" spans="1:21" ht="15">
      <c r="A118" s="1">
        <f t="shared" si="55"/>
        <v>-0.9971913034432539</v>
      </c>
      <c r="B118">
        <v>98</v>
      </c>
      <c r="C118" s="1">
        <f t="shared" si="56"/>
        <v>98.04590761474952</v>
      </c>
      <c r="D118" s="2">
        <f t="shared" si="57"/>
        <v>-0.00020074266197075562</v>
      </c>
      <c r="E118" s="2">
        <f t="shared" si="58"/>
        <v>-9.218736982138846E-05</v>
      </c>
      <c r="F118" s="2">
        <f t="shared" si="69"/>
        <v>6.357472065962258E-05</v>
      </c>
      <c r="G118" s="2">
        <f t="shared" si="59"/>
        <v>-2.9206158457100425E-06</v>
      </c>
      <c r="H118" s="2">
        <f t="shared" si="70"/>
        <v>-0.00013716794131113304</v>
      </c>
      <c r="I118" s="2">
        <f t="shared" si="70"/>
        <v>-9.51079856670985E-05</v>
      </c>
      <c r="J118" s="3">
        <f t="shared" si="60"/>
        <v>54999.99986541611</v>
      </c>
      <c r="K118" s="2">
        <f t="shared" si="61"/>
        <v>-0.0001345838900306262</v>
      </c>
      <c r="L118">
        <v>98</v>
      </c>
      <c r="M118" s="1">
        <f t="shared" si="62"/>
        <v>98.04590761474952</v>
      </c>
      <c r="N118" s="2">
        <f t="shared" si="63"/>
        <v>0</v>
      </c>
      <c r="O118" s="2">
        <f t="shared" si="64"/>
        <v>-9.218736982138846E-05</v>
      </c>
      <c r="P118" s="2">
        <f t="shared" si="65"/>
        <v>-3.183206363357215E-05</v>
      </c>
      <c r="Q118" s="2">
        <f t="shared" si="66"/>
        <v>0</v>
      </c>
      <c r="R118" s="2">
        <f t="shared" si="71"/>
        <v>-3.183206363357215E-05</v>
      </c>
      <c r="S118" s="2">
        <f t="shared" si="71"/>
        <v>-9.218736982138846E-05</v>
      </c>
      <c r="T118" s="2">
        <f t="shared" si="67"/>
        <v>-9.752837681151151E-05</v>
      </c>
      <c r="U118">
        <f t="shared" si="68"/>
        <v>-0.9971913034432539</v>
      </c>
    </row>
    <row r="119" spans="1:21" ht="15">
      <c r="A119" s="1">
        <f t="shared" si="55"/>
        <v>-0.9973024278149665</v>
      </c>
      <c r="B119">
        <v>100</v>
      </c>
      <c r="C119" s="1">
        <f t="shared" si="56"/>
        <v>100.04498987955368</v>
      </c>
      <c r="D119" s="2">
        <f t="shared" si="57"/>
        <v>-0.0001851758026653221</v>
      </c>
      <c r="E119" s="2">
        <f t="shared" si="58"/>
        <v>-8.678050996268758E-05</v>
      </c>
      <c r="F119" s="2">
        <f t="shared" si="69"/>
        <v>5.9842675734057834E-05</v>
      </c>
      <c r="G119" s="2">
        <f t="shared" si="59"/>
        <v>-2.694132767778103E-06</v>
      </c>
      <c r="H119" s="2">
        <f t="shared" si="70"/>
        <v>-0.00012533312693126426</v>
      </c>
      <c r="I119" s="2">
        <f t="shared" si="70"/>
        <v>-8.947464273046568E-05</v>
      </c>
      <c r="J119" s="3">
        <f t="shared" si="60"/>
        <v>54999.99987459558</v>
      </c>
      <c r="K119" s="2">
        <f t="shared" si="61"/>
        <v>-0.00012540441821329296</v>
      </c>
      <c r="L119">
        <v>100</v>
      </c>
      <c r="M119" s="1">
        <f t="shared" si="62"/>
        <v>100.04498987955368</v>
      </c>
      <c r="N119" s="2">
        <f t="shared" si="63"/>
        <v>0</v>
      </c>
      <c r="O119" s="2">
        <f t="shared" si="64"/>
        <v>-8.678050996268758E-05</v>
      </c>
      <c r="P119" s="2">
        <f t="shared" si="65"/>
        <v>-2.9961749858545584E-05</v>
      </c>
      <c r="Q119" s="2">
        <f t="shared" si="66"/>
        <v>0</v>
      </c>
      <c r="R119" s="2">
        <f t="shared" si="71"/>
        <v>-2.9961749858545584E-05</v>
      </c>
      <c r="S119" s="2">
        <f t="shared" si="71"/>
        <v>-8.678050996268758E-05</v>
      </c>
      <c r="T119" s="2">
        <f t="shared" si="67"/>
        <v>-9.180717577545633E-05</v>
      </c>
      <c r="U119">
        <f t="shared" si="68"/>
        <v>-0.9973024278149665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Toledo,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J. Stierman</dc:creator>
  <cp:keywords/>
  <dc:description/>
  <cp:lastModifiedBy>dstierm</cp:lastModifiedBy>
  <dcterms:created xsi:type="dcterms:W3CDTF">1996-10-23T14:00:42Z</dcterms:created>
  <dcterms:modified xsi:type="dcterms:W3CDTF">2004-09-29T12:44:57Z</dcterms:modified>
  <cp:category/>
  <cp:version/>
  <cp:contentType/>
  <cp:contentStatus/>
</cp:coreProperties>
</file>