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<sst xmlns="http://schemas.openxmlformats.org/spreadsheetml/2006/main" count="21" uniqueCount="19">
  <si>
    <t>2*angle (rad)</t>
  </si>
  <si>
    <t>??</t>
  </si>
  <si>
    <t>shear stress</t>
  </si>
  <si>
    <r>
      <t>s</t>
    </r>
    <r>
      <rPr>
        <sz val="10"/>
        <rFont val="Arial"/>
        <family val="0"/>
      </rPr>
      <t>1 =</t>
    </r>
  </si>
  <si>
    <r>
      <t>s</t>
    </r>
    <r>
      <rPr>
        <sz val="10"/>
        <rFont val="Arial"/>
        <family val="0"/>
      </rPr>
      <t>3 =</t>
    </r>
  </si>
  <si>
    <t>R = (s1-s3)/2</t>
  </si>
  <si>
    <r>
      <t>s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</t>
    </r>
  </si>
  <si>
    <t>C =</t>
  </si>
  <si>
    <r>
      <t>f</t>
    </r>
    <r>
      <rPr>
        <sz val="10"/>
        <rFont val="Arial"/>
        <family val="0"/>
      </rPr>
      <t xml:space="preserve"> =</t>
    </r>
  </si>
  <si>
    <t>Failure Envalope</t>
  </si>
  <si>
    <r>
      <t>(</t>
    </r>
    <r>
      <rPr>
        <sz val="10"/>
        <rFont val="Symbol"/>
        <family val="1"/>
      </rPr>
      <t>s</t>
    </r>
    <r>
      <rPr>
        <sz val="10"/>
        <rFont val="Arial"/>
        <family val="0"/>
      </rPr>
      <t>1+</t>
    </r>
    <r>
      <rPr>
        <sz val="10"/>
        <rFont val="Symbol"/>
        <family val="1"/>
      </rPr>
      <t>s</t>
    </r>
    <r>
      <rPr>
        <sz val="10"/>
        <rFont val="Arial"/>
        <family val="0"/>
      </rPr>
      <t>2)/2</t>
    </r>
  </si>
  <si>
    <t>Angle of Plane</t>
  </si>
  <si>
    <t>= Plane of Failure</t>
  </si>
  <si>
    <r>
      <t>s</t>
    </r>
    <r>
      <rPr>
        <sz val="10"/>
        <rFont val="Arial"/>
        <family val="0"/>
      </rPr>
      <t>1 adjust</t>
    </r>
  </si>
  <si>
    <r>
      <t>s</t>
    </r>
    <r>
      <rPr>
        <sz val="10"/>
        <rFont val="Arial"/>
        <family val="0"/>
      </rPr>
      <t>3 adjust</t>
    </r>
  </si>
  <si>
    <t>Angle adjust</t>
  </si>
  <si>
    <r>
      <t xml:space="preserve">f: </t>
    </r>
    <r>
      <rPr>
        <sz val="10"/>
        <rFont val="Arial"/>
        <family val="0"/>
      </rPr>
      <t>angle of internal friction</t>
    </r>
  </si>
  <si>
    <t>Second Failure Envelope</t>
  </si>
  <si>
    <t>Second Failure Envalope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</si>
</sst>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E+00"/>
    <numFmt numFmtId="167" formatCode="0.000000E+00"/>
    <numFmt numFmtId="168" formatCode="0.0000E+00"/>
    <numFmt numFmtId="169" formatCode="0.000E+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3.25"/>
      <name val="Arial"/>
      <family val="2"/>
    </font>
    <font>
      <sz val="2.5"/>
      <name val="Arial"/>
      <family val="0"/>
    </font>
    <font>
      <sz val="14"/>
      <name val="Arial"/>
      <family val="2"/>
    </font>
    <font>
      <b/>
      <sz val="12"/>
      <color indexed="60"/>
      <name val="Arial"/>
      <family val="2"/>
    </font>
    <font>
      <sz val="14"/>
      <color indexed="16"/>
      <name val="Arial"/>
      <family val="2"/>
    </font>
    <font>
      <b/>
      <sz val="36"/>
      <name val="Symbol"/>
      <family val="1"/>
    </font>
    <font>
      <b/>
      <vertAlign val="subscript"/>
      <sz val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1" fontId="2" fillId="0" borderId="0" xfId="0" applyNumberFormat="1" applyFont="1" applyAlignment="1">
      <alignment/>
    </xf>
    <xf numFmtId="11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 quotePrefix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Sheet1!$A$12:$A$114</c:f>
              <c:numCache/>
            </c:numRef>
          </c:xVal>
          <c:yVal>
            <c:numRef>
              <c:f>Sheet1!$E$12:$E$114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Sheet1!$A$12:$A$114</c:f>
              <c:numCache/>
            </c:numRef>
          </c:xVal>
          <c:yVal>
            <c:numRef>
              <c:f>Sheet1!$F$12:$F$114</c:f>
              <c:numCache/>
            </c:numRef>
          </c:yVal>
          <c:smooth val="0"/>
        </c:ser>
        <c:ser>
          <c:idx val="2"/>
          <c:order val="2"/>
          <c:tx>
            <c:strRef>
              <c:f>Sheet1!$G$5</c:f>
              <c:strCache>
                <c:ptCount val="1"/>
                <c:pt idx="0">
                  <c:v>63.0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Sheet1!$H$4:$H$5</c:f>
              <c:numCache/>
            </c:numRef>
          </c:xVal>
          <c:yVal>
            <c:numRef>
              <c:f>Sheet1!$I$4:$I$5</c:f>
              <c:numCache/>
            </c:numRef>
          </c:yVal>
          <c:smooth val="0"/>
        </c:ser>
        <c:ser>
          <c:idx val="4"/>
          <c:order val="3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Sheet1!$A$12:$A$114</c:f>
              <c:numCache/>
            </c:numRef>
          </c:xVal>
          <c:yVal>
            <c:numRef>
              <c:f>Sheet1!$G$12:$G$114</c:f>
              <c:numCache/>
            </c:numRef>
          </c:yVal>
          <c:smooth val="0"/>
        </c:ser>
        <c:ser>
          <c:idx val="3"/>
          <c:order val="4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Sheet1!$H$7:$H$9</c:f>
              <c:numCache/>
            </c:numRef>
          </c:xVal>
          <c:yVal>
            <c:numRef>
              <c:f>Sheet1!$I$7:$I$9</c:f>
              <c:numCache/>
            </c:numRef>
          </c:yVal>
          <c:smooth val="0"/>
        </c:ser>
        <c:axId val="60242062"/>
        <c:axId val="5307647"/>
      </c:scatterChart>
      <c:valAx>
        <c:axId val="6024206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Normal Stress (KPa)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7647"/>
        <c:crosses val="autoZero"/>
        <c:crossBetween val="midCat"/>
        <c:dispUnits/>
        <c:majorUnit val="100"/>
        <c:minorUnit val="50"/>
      </c:valAx>
      <c:valAx>
        <c:axId val="530764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Shear Stress (KPa)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4206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Sheet1!$J$46</c:f>
              <c:strCache>
                <c:ptCount val="1"/>
                <c:pt idx="0">
                  <c:v>63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Sheet1!$K$3:$K$9</c:f>
              <c:numCache/>
            </c:numRef>
          </c:xVal>
          <c:yVal>
            <c:numRef>
              <c:f>Sheet1!$L$3:$L$9</c:f>
              <c:numCache/>
            </c:numRef>
          </c:yVal>
          <c:smooth val="0"/>
        </c:ser>
        <c:axId val="47768824"/>
        <c:axId val="27266233"/>
      </c:scatterChart>
      <c:valAx>
        <c:axId val="47768824"/>
        <c:scaling>
          <c:orientation val="minMax"/>
          <c:max val="1"/>
          <c:min val="-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7266233"/>
        <c:crosses val="autoZero"/>
        <c:crossBetween val="midCat"/>
        <c:dispUnits/>
        <c:majorUnit val="100"/>
        <c:minorUnit val="50"/>
      </c:valAx>
      <c:valAx>
        <c:axId val="27266233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4776882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8.emf" /><Relationship Id="rId7" Type="http://schemas.openxmlformats.org/officeDocument/2006/relationships/chart" Target="/xl/charts/chart2.xml" /><Relationship Id="rId8" Type="http://schemas.openxmlformats.org/officeDocument/2006/relationships/image" Target="../media/image4.emf" /><Relationship Id="rId9" Type="http://schemas.openxmlformats.org/officeDocument/2006/relationships/image" Target="../media/image9.emf" /><Relationship Id="rId10" Type="http://schemas.openxmlformats.org/officeDocument/2006/relationships/image" Target="../media/image3.emf" /><Relationship Id="rId1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2</xdr:row>
      <xdr:rowOff>28575</xdr:rowOff>
    </xdr:from>
    <xdr:to>
      <xdr:col>17</xdr:col>
      <xdr:colOff>95250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5019675" y="352425"/>
        <a:ext cx="64674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361950</xdr:colOff>
      <xdr:row>6</xdr:row>
      <xdr:rowOff>66675</xdr:rowOff>
    </xdr:from>
    <xdr:to>
      <xdr:col>3</xdr:col>
      <xdr:colOff>504825</xdr:colOff>
      <xdr:row>8</xdr:row>
      <xdr:rowOff>28575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1038225"/>
          <a:ext cx="142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4</xdr:row>
      <xdr:rowOff>28575</xdr:rowOff>
    </xdr:from>
    <xdr:to>
      <xdr:col>3</xdr:col>
      <xdr:colOff>504825</xdr:colOff>
      <xdr:row>5</xdr:row>
      <xdr:rowOff>142875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6762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6</xdr:row>
      <xdr:rowOff>66675</xdr:rowOff>
    </xdr:from>
    <xdr:to>
      <xdr:col>3</xdr:col>
      <xdr:colOff>704850</xdr:colOff>
      <xdr:row>8</xdr:row>
      <xdr:rowOff>76200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1038225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3</xdr:row>
      <xdr:rowOff>114300</xdr:rowOff>
    </xdr:from>
    <xdr:to>
      <xdr:col>3</xdr:col>
      <xdr:colOff>685800</xdr:colOff>
      <xdr:row>5</xdr:row>
      <xdr:rowOff>123825</xdr:rowOff>
    </xdr:to>
    <xdr:pic>
      <xdr:nvPicPr>
        <xdr:cNvPr id="5" name="Spi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33625" y="600075"/>
          <a:ext cx="180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</xdr:row>
      <xdr:rowOff>19050</xdr:rowOff>
    </xdr:from>
    <xdr:to>
      <xdr:col>6</xdr:col>
      <xdr:colOff>190500</xdr:colOff>
      <xdr:row>6</xdr:row>
      <xdr:rowOff>9525</xdr:rowOff>
    </xdr:to>
    <xdr:pic>
      <xdr:nvPicPr>
        <xdr:cNvPr id="6" name="Spi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666750"/>
          <a:ext cx="161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8</xdr:row>
      <xdr:rowOff>57150</xdr:rowOff>
    </xdr:from>
    <xdr:to>
      <xdr:col>11</xdr:col>
      <xdr:colOff>295275</xdr:colOff>
      <xdr:row>17</xdr:row>
      <xdr:rowOff>152400</xdr:rowOff>
    </xdr:to>
    <xdr:graphicFrame>
      <xdr:nvGraphicFramePr>
        <xdr:cNvPr id="7" name="Chart 8"/>
        <xdr:cNvGraphicFramePr/>
      </xdr:nvGraphicFramePr>
      <xdr:xfrm>
        <a:off x="6429375" y="1352550"/>
        <a:ext cx="1600200" cy="1590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114300</xdr:colOff>
      <xdr:row>17</xdr:row>
      <xdr:rowOff>85725</xdr:rowOff>
    </xdr:from>
    <xdr:to>
      <xdr:col>10</xdr:col>
      <xdr:colOff>114300</xdr:colOff>
      <xdr:row>22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7239000" y="2876550"/>
          <a:ext cx="0" cy="72390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76200</xdr:rowOff>
    </xdr:from>
    <xdr:to>
      <xdr:col>10</xdr:col>
      <xdr:colOff>114300</xdr:colOff>
      <xdr:row>8</xdr:row>
      <xdr:rowOff>152400</xdr:rowOff>
    </xdr:to>
    <xdr:sp>
      <xdr:nvSpPr>
        <xdr:cNvPr id="9" name="Line 11"/>
        <xdr:cNvSpPr>
          <a:spLocks/>
        </xdr:cNvSpPr>
      </xdr:nvSpPr>
      <xdr:spPr>
        <a:xfrm flipV="1">
          <a:off x="7239000" y="723900"/>
          <a:ext cx="0" cy="723900"/>
        </a:xfrm>
        <a:prstGeom prst="line">
          <a:avLst/>
        </a:prstGeom>
        <a:noFill/>
        <a:ln w="1270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35</xdr:row>
      <xdr:rowOff>38100</xdr:rowOff>
    </xdr:from>
    <xdr:to>
      <xdr:col>23</xdr:col>
      <xdr:colOff>142875</xdr:colOff>
      <xdr:row>39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15192375" y="5743575"/>
          <a:ext cx="0" cy="72390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333375</xdr:colOff>
      <xdr:row>36</xdr:row>
      <xdr:rowOff>38100</xdr:rowOff>
    </xdr:from>
    <xdr:to>
      <xdr:col>24</xdr:col>
      <xdr:colOff>333375</xdr:colOff>
      <xdr:row>40</xdr:row>
      <xdr:rowOff>114300</xdr:rowOff>
    </xdr:to>
    <xdr:sp>
      <xdr:nvSpPr>
        <xdr:cNvPr id="11" name="Line 13"/>
        <xdr:cNvSpPr>
          <a:spLocks/>
        </xdr:cNvSpPr>
      </xdr:nvSpPr>
      <xdr:spPr>
        <a:xfrm flipV="1">
          <a:off x="15992475" y="5905500"/>
          <a:ext cx="0" cy="72390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13</xdr:row>
      <xdr:rowOff>9525</xdr:rowOff>
    </xdr:from>
    <xdr:to>
      <xdr:col>12</xdr:col>
      <xdr:colOff>104775</xdr:colOff>
      <xdr:row>13</xdr:row>
      <xdr:rowOff>9525</xdr:rowOff>
    </xdr:to>
    <xdr:sp>
      <xdr:nvSpPr>
        <xdr:cNvPr id="12" name="Line 14"/>
        <xdr:cNvSpPr>
          <a:spLocks/>
        </xdr:cNvSpPr>
      </xdr:nvSpPr>
      <xdr:spPr>
        <a:xfrm flipV="1">
          <a:off x="7924800" y="2152650"/>
          <a:ext cx="523875" cy="0"/>
        </a:xfrm>
        <a:prstGeom prst="line">
          <a:avLst/>
        </a:prstGeom>
        <a:noFill/>
        <a:ln w="762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9</xdr:col>
      <xdr:colOff>19050</xdr:colOff>
      <xdr:row>13</xdr:row>
      <xdr:rowOff>0</xdr:rowOff>
    </xdr:to>
    <xdr:sp>
      <xdr:nvSpPr>
        <xdr:cNvPr id="13" name="Line 15"/>
        <xdr:cNvSpPr>
          <a:spLocks/>
        </xdr:cNvSpPr>
      </xdr:nvSpPr>
      <xdr:spPr>
        <a:xfrm flipV="1">
          <a:off x="6010275" y="2143125"/>
          <a:ext cx="5238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114300</xdr:colOff>
      <xdr:row>8</xdr:row>
      <xdr:rowOff>133350</xdr:rowOff>
    </xdr:from>
    <xdr:ext cx="733425" cy="600075"/>
    <xdr:sp>
      <xdr:nvSpPr>
        <xdr:cNvPr id="14" name="TextBox 18"/>
        <xdr:cNvSpPr txBox="1">
          <a:spLocks noChangeArrowheads="1"/>
        </xdr:cNvSpPr>
      </xdr:nvSpPr>
      <xdr:spPr>
        <a:xfrm>
          <a:off x="7239000" y="1428750"/>
          <a:ext cx="733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Angle   of Plane
○</a:t>
          </a:r>
        </a:p>
      </xdr:txBody>
    </xdr:sp>
    <xdr:clientData/>
  </xdr:oneCellAnchor>
  <xdr:oneCellAnchor>
    <xdr:from>
      <xdr:col>10</xdr:col>
      <xdr:colOff>142875</xdr:colOff>
      <xdr:row>2</xdr:row>
      <xdr:rowOff>142875</xdr:rowOff>
    </xdr:from>
    <xdr:ext cx="619125" cy="704850"/>
    <xdr:sp>
      <xdr:nvSpPr>
        <xdr:cNvPr id="15" name="TextBox 19"/>
        <xdr:cNvSpPr txBox="1">
          <a:spLocks noChangeArrowheads="1"/>
        </xdr:cNvSpPr>
      </xdr:nvSpPr>
      <xdr:spPr>
        <a:xfrm>
          <a:off x="7267575" y="466725"/>
          <a:ext cx="6191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1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3600" b="1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8</xdr:col>
      <xdr:colOff>104775</xdr:colOff>
      <xdr:row>8</xdr:row>
      <xdr:rowOff>142875</xdr:rowOff>
    </xdr:from>
    <xdr:ext cx="619125" cy="704850"/>
    <xdr:sp>
      <xdr:nvSpPr>
        <xdr:cNvPr id="16" name="TextBox 20"/>
        <xdr:cNvSpPr txBox="1">
          <a:spLocks noChangeArrowheads="1"/>
        </xdr:cNvSpPr>
      </xdr:nvSpPr>
      <xdr:spPr>
        <a:xfrm>
          <a:off x="5819775" y="1438275"/>
          <a:ext cx="6191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1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3600" b="1" i="0" u="none" baseline="-2500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twoCellAnchor editAs="oneCell">
    <xdr:from>
      <xdr:col>12</xdr:col>
      <xdr:colOff>0</xdr:colOff>
      <xdr:row>44</xdr:row>
      <xdr:rowOff>0</xdr:rowOff>
    </xdr:from>
    <xdr:to>
      <xdr:col>15</xdr:col>
      <xdr:colOff>0</xdr:colOff>
      <xdr:row>45</xdr:row>
      <xdr:rowOff>0</xdr:rowOff>
    </xdr:to>
    <xdr:pic>
      <xdr:nvPicPr>
        <xdr:cNvPr id="17" name="ScrollBar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43900" y="7162800"/>
          <a:ext cx="1828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10</xdr:col>
      <xdr:colOff>419100</xdr:colOff>
      <xdr:row>45</xdr:row>
      <xdr:rowOff>9525</xdr:rowOff>
    </xdr:to>
    <xdr:pic>
      <xdr:nvPicPr>
        <xdr:cNvPr id="18" name="ScrollBar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7162800"/>
          <a:ext cx="1828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9525</xdr:rowOff>
    </xdr:from>
    <xdr:to>
      <xdr:col>10</xdr:col>
      <xdr:colOff>457200</xdr:colOff>
      <xdr:row>46</xdr:row>
      <xdr:rowOff>161925</xdr:rowOff>
    </xdr:to>
    <xdr:pic>
      <xdr:nvPicPr>
        <xdr:cNvPr id="19" name="ScrollBar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7496175"/>
          <a:ext cx="1866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15</xdr:col>
      <xdr:colOff>0</xdr:colOff>
      <xdr:row>47</xdr:row>
      <xdr:rowOff>0</xdr:rowOff>
    </xdr:to>
    <xdr:pic>
      <xdr:nvPicPr>
        <xdr:cNvPr id="20" name="ScrollBar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43900" y="7486650"/>
          <a:ext cx="1828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4"/>
  <sheetViews>
    <sheetView tabSelected="1" workbookViewId="0" topLeftCell="A1">
      <selection activeCell="E4" sqref="E4"/>
    </sheetView>
  </sheetViews>
  <sheetFormatPr defaultColWidth="9.140625" defaultRowHeight="12.75"/>
  <cols>
    <col min="4" max="5" width="12.421875" style="0" bestFit="1" customWidth="1"/>
    <col min="7" max="7" width="12.28125" style="0" customWidth="1"/>
    <col min="8" max="9" width="12.00390625" style="0" bestFit="1" customWidth="1"/>
  </cols>
  <sheetData>
    <row r="1" spans="4:5" ht="12.75">
      <c r="D1" t="s">
        <v>9</v>
      </c>
      <c r="E1" t="s">
        <v>18</v>
      </c>
    </row>
    <row r="2" spans="3:7" ht="12.75">
      <c r="C2" s="8" t="s">
        <v>7</v>
      </c>
      <c r="D2" s="11">
        <v>35</v>
      </c>
      <c r="E2" s="11">
        <v>50</v>
      </c>
      <c r="F2">
        <f>45+D3/2</f>
        <v>62.5</v>
      </c>
      <c r="G2" s="13" t="s">
        <v>12</v>
      </c>
    </row>
    <row r="3" spans="3:12" ht="12.75">
      <c r="C3" s="12" t="s">
        <v>8</v>
      </c>
      <c r="D3" s="11">
        <v>35</v>
      </c>
      <c r="E3" s="11">
        <v>45</v>
      </c>
      <c r="H3" s="8" t="s">
        <v>10</v>
      </c>
      <c r="J3" s="2"/>
      <c r="K3">
        <f>$D$8*COS(PI()*J5/180)</f>
        <v>61.061722214969045</v>
      </c>
      <c r="L3">
        <f>$D$8*SIN(PI()*J5/180)</f>
        <v>119.84037750333546</v>
      </c>
    </row>
    <row r="4" spans="7:12" ht="12.75">
      <c r="G4" t="s">
        <v>11</v>
      </c>
      <c r="H4">
        <f>(D6+D7)/2</f>
        <v>184.5</v>
      </c>
      <c r="I4">
        <v>0</v>
      </c>
      <c r="J4" s="8" t="s">
        <v>10</v>
      </c>
      <c r="K4">
        <v>0</v>
      </c>
      <c r="L4">
        <v>0</v>
      </c>
    </row>
    <row r="5" spans="7:12" ht="12.75">
      <c r="G5" s="9">
        <v>63</v>
      </c>
      <c r="H5">
        <f>H4+$D$8*COS(2*PI()*G5/180)</f>
        <v>105.44288356666237</v>
      </c>
      <c r="I5">
        <f>$D$8*SIN(2*PI()*G5/180)</f>
        <v>108.81278574343044</v>
      </c>
      <c r="J5" s="9">
        <f>G5</f>
        <v>63</v>
      </c>
      <c r="K5">
        <f>-K3</f>
        <v>-61.061722214969045</v>
      </c>
      <c r="L5">
        <f>-L3</f>
        <v>-119.84037750333546</v>
      </c>
    </row>
    <row r="6" spans="3:4" ht="12.75">
      <c r="C6" s="12" t="s">
        <v>3</v>
      </c>
      <c r="D6" s="11">
        <v>319</v>
      </c>
    </row>
    <row r="7" spans="3:12" ht="12.75">
      <c r="C7" s="12" t="s">
        <v>4</v>
      </c>
      <c r="D7" s="11">
        <v>50</v>
      </c>
      <c r="H7">
        <f>H5</f>
        <v>105.44288356666237</v>
      </c>
      <c r="I7">
        <v>0</v>
      </c>
      <c r="K7">
        <f>-K3</f>
        <v>-61.061722214969045</v>
      </c>
      <c r="L7">
        <f>L3</f>
        <v>119.84037750333546</v>
      </c>
    </row>
    <row r="8" spans="3:12" ht="12.75">
      <c r="C8" s="8" t="s">
        <v>5</v>
      </c>
      <c r="D8" s="11">
        <f>(D6-D7)/2</f>
        <v>134.5</v>
      </c>
      <c r="H8">
        <f>H5</f>
        <v>105.44288356666237</v>
      </c>
      <c r="I8">
        <f>I5</f>
        <v>108.81278574343044</v>
      </c>
      <c r="K8">
        <v>0</v>
      </c>
      <c r="L8">
        <v>0</v>
      </c>
    </row>
    <row r="9" spans="8:12" ht="12.75">
      <c r="H9">
        <v>0</v>
      </c>
      <c r="I9">
        <f>I5</f>
        <v>108.81278574343044</v>
      </c>
      <c r="K9">
        <f>-K5</f>
        <v>61.061722214969045</v>
      </c>
      <c r="L9">
        <f>L5</f>
        <v>-119.84037750333546</v>
      </c>
    </row>
    <row r="11" spans="1:7" ht="15.75">
      <c r="A11" s="6" t="s">
        <v>6</v>
      </c>
      <c r="C11" t="s">
        <v>1</v>
      </c>
      <c r="D11" t="s">
        <v>0</v>
      </c>
      <c r="E11" t="s">
        <v>2</v>
      </c>
      <c r="F11" t="s">
        <v>9</v>
      </c>
      <c r="G11" t="s">
        <v>17</v>
      </c>
    </row>
    <row r="12" spans="1:7" ht="12.75">
      <c r="A12" s="7">
        <v>0</v>
      </c>
      <c r="F12">
        <f>TAN(PI()*$D$3/180)*A12+$D$2</f>
        <v>35</v>
      </c>
      <c r="G12">
        <f>TAN(PI()*$E$3/180)*A12+$E$2</f>
        <v>50</v>
      </c>
    </row>
    <row r="13" spans="1:7" ht="12.75">
      <c r="A13">
        <f>D7</f>
        <v>50</v>
      </c>
      <c r="B13">
        <f>A13-$D$7</f>
        <v>0</v>
      </c>
      <c r="C13">
        <f>ASIN(1-2*(A13-$D$7)/($D$6-$D$7))</f>
        <v>1.5707963267948966</v>
      </c>
      <c r="D13">
        <f>ACOS((2*A13-($D$6+$D$7))/($D$6-$D$7))</f>
        <v>3.141592653589793</v>
      </c>
      <c r="E13">
        <f>$D$8*SIN(D13)</f>
        <v>1.647824671852094E-14</v>
      </c>
      <c r="F13">
        <f>TAN(PI()*$D$3/180)*A13+$D$2</f>
        <v>70.01037691048549</v>
      </c>
      <c r="G13">
        <f aca="true" t="shared" si="0" ref="G13:G76">TAN(PI()*$E$3/180)*A13+$E$2</f>
        <v>100</v>
      </c>
    </row>
    <row r="14" spans="1:7" ht="12.75">
      <c r="A14">
        <f>A13+($D$6-$D$7)/100</f>
        <v>52.69</v>
      </c>
      <c r="B14">
        <f>A14-$D$7</f>
        <v>2.6899999999999977</v>
      </c>
      <c r="C14">
        <f>ASIN(1-2*(A14-$D$7)/($D$6-$D$7))</f>
        <v>1.3704614844717768</v>
      </c>
      <c r="D14">
        <f>ACOS((2*A14-($D$6+$D$7))/($D$6-$D$7))</f>
        <v>2.9412578112666736</v>
      </c>
      <c r="E14">
        <f>$D$8*SIN(D14)</f>
        <v>26.76516205816808</v>
      </c>
      <c r="F14">
        <f>TAN(PI()*$D$3/180)*A14+$D$2</f>
        <v>71.89393518826961</v>
      </c>
      <c r="G14">
        <f t="shared" si="0"/>
        <v>102.69</v>
      </c>
    </row>
    <row r="15" spans="1:7" ht="12.75">
      <c r="A15">
        <f>A14+($D$6-$D$7)/100</f>
        <v>55.379999999999995</v>
      </c>
      <c r="B15">
        <f>A15-$D$7</f>
        <v>5.3799999999999955</v>
      </c>
      <c r="C15">
        <f>ASIN(1-2*(A15-$D$7)/($D$6-$D$7))</f>
        <v>1.287002217586569</v>
      </c>
      <c r="D15">
        <f>ACOS((2*A15-($D$6+$D$7))/($D$6-$D$7))</f>
        <v>2.857798544381465</v>
      </c>
      <c r="E15">
        <f>$D$8*SIN(D15)</f>
        <v>37.66000000000004</v>
      </c>
      <c r="F15">
        <f>TAN(PI()*$D$3/180)*A15+$D$2</f>
        <v>73.77749346605373</v>
      </c>
      <c r="G15">
        <f t="shared" si="0"/>
        <v>105.38</v>
      </c>
    </row>
    <row r="16" spans="1:7" ht="12.75">
      <c r="A16">
        <f>A15+($D$6-$D$7)/100</f>
        <v>58.06999999999999</v>
      </c>
      <c r="B16">
        <f>A16-$D$7</f>
        <v>8.069999999999993</v>
      </c>
      <c r="C16">
        <f>ASIN(1-2*(A16-$D$7)/($D$6-$D$7))</f>
        <v>1.2226303055219359</v>
      </c>
      <c r="D16">
        <f>ACOS((2*A16-($D$6+$D$7))/($D$6-$D$7))</f>
        <v>2.793426632316832</v>
      </c>
      <c r="E16">
        <f>$D$8*SIN(D16)</f>
        <v>45.88796247383408</v>
      </c>
      <c r="F16">
        <f>TAN(PI()*$D$3/180)*A16+$D$2</f>
        <v>75.66105174383785</v>
      </c>
      <c r="G16">
        <f t="shared" si="0"/>
        <v>108.07</v>
      </c>
    </row>
    <row r="17" spans="1:7" ht="12.75">
      <c r="A17">
        <f>A16+($D$6-$D$7)/100</f>
        <v>60.75999999999999</v>
      </c>
      <c r="B17">
        <f>A17-$D$7</f>
        <v>10.759999999999991</v>
      </c>
      <c r="C17">
        <f>ASIN(1-2*(A17-$D$7)/($D$6-$D$7))</f>
        <v>1.1680804852142352</v>
      </c>
      <c r="D17">
        <f>ACOS((2*A17-($D$6+$D$7))/($D$6-$D$7))</f>
        <v>2.7388768120091314</v>
      </c>
      <c r="E17">
        <f>$D$8*SIN(D17)</f>
        <v>52.71301926469403</v>
      </c>
      <c r="F17">
        <f>TAN(PI()*$D$3/180)*A17+$D$2</f>
        <v>77.54461002162196</v>
      </c>
      <c r="G17">
        <f t="shared" si="0"/>
        <v>110.75999999999999</v>
      </c>
    </row>
    <row r="18" spans="1:7" ht="12.75">
      <c r="A18">
        <f>A17+($D$6-$D$7)/100</f>
        <v>63.44999999999999</v>
      </c>
      <c r="B18">
        <f>A18-$D$7</f>
        <v>13.449999999999989</v>
      </c>
      <c r="C18">
        <f>ASIN(1-2*(A18-$D$7)/($D$6-$D$7))</f>
        <v>1.1197695149986346</v>
      </c>
      <c r="D18">
        <f>ACOS((2*A18-($D$6+$D$7))/($D$6-$D$7))</f>
        <v>2.690565841793531</v>
      </c>
      <c r="E18">
        <f>$D$8*SIN(D18)</f>
        <v>58.62719079062201</v>
      </c>
      <c r="F18">
        <f>TAN(PI()*$D$3/180)*A18+$D$2</f>
        <v>79.42816829940608</v>
      </c>
      <c r="G18">
        <f t="shared" si="0"/>
        <v>113.44999999999999</v>
      </c>
    </row>
    <row r="19" spans="1:7" ht="12.75">
      <c r="A19">
        <f>A18+($D$6-$D$7)/100</f>
        <v>66.13999999999999</v>
      </c>
      <c r="B19">
        <f>A19-$D$7</f>
        <v>16.139999999999986</v>
      </c>
      <c r="C19">
        <f>ASIN(1-2*(A19-$D$7)/($D$6-$D$7))</f>
        <v>1.0758622004540013</v>
      </c>
      <c r="D19">
        <f>ACOS((2*A19-($D$6+$D$7))/($D$6-$D$7))</f>
        <v>2.646658527248898</v>
      </c>
      <c r="E19">
        <f>$D$8*SIN(D19)</f>
        <v>63.88396042826398</v>
      </c>
      <c r="F19">
        <f>TAN(PI()*$D$3/180)*A19+$D$2</f>
        <v>81.3117265771902</v>
      </c>
      <c r="G19">
        <f t="shared" si="0"/>
        <v>116.13999999999997</v>
      </c>
    </row>
    <row r="20" spans="1:7" ht="12.75">
      <c r="A20">
        <f>A19+($D$6-$D$7)/100</f>
        <v>68.82999999999998</v>
      </c>
      <c r="B20">
        <f>A20-$D$7</f>
        <v>18.829999999999984</v>
      </c>
      <c r="C20">
        <f>ASIN(1-2*(A20-$D$7)/($D$6-$D$7))</f>
        <v>1.035269672480509</v>
      </c>
      <c r="D20">
        <f>ACOS((2*A20-($D$6+$D$7))/($D$6-$D$7))</f>
        <v>2.6060659992754056</v>
      </c>
      <c r="E20">
        <f>$D$8*SIN(D20)</f>
        <v>68.63454742329111</v>
      </c>
      <c r="F20">
        <f>TAN(PI()*$D$3/180)*A20+$D$2</f>
        <v>83.19528485497432</v>
      </c>
      <c r="G20">
        <f t="shared" si="0"/>
        <v>118.82999999999997</v>
      </c>
    </row>
    <row r="21" spans="1:7" ht="12.75">
      <c r="A21">
        <f>A20+($D$6-$D$7)/100</f>
        <v>71.51999999999998</v>
      </c>
      <c r="B21">
        <f>A21-$D$7</f>
        <v>21.519999999999982</v>
      </c>
      <c r="C21">
        <f>ASIN(1-2*(A21-$D$7)/($D$6-$D$7))</f>
        <v>0.9972832223718</v>
      </c>
      <c r="D21">
        <f>ACOS((2*A21-($D$6+$D$7))/($D$6-$D$7))</f>
        <v>2.5680795491666966</v>
      </c>
      <c r="E21">
        <f>$D$8*SIN(D21)</f>
        <v>72.97787061842787</v>
      </c>
      <c r="F21">
        <f>TAN(PI()*$D$3/180)*A21+$D$2</f>
        <v>85.07884313275844</v>
      </c>
      <c r="G21">
        <f t="shared" si="0"/>
        <v>121.51999999999997</v>
      </c>
    </row>
    <row r="22" spans="1:7" ht="12.75">
      <c r="A22">
        <f>A21+($D$6-$D$7)/100</f>
        <v>74.20999999999998</v>
      </c>
      <c r="B22">
        <f>A22-$D$7</f>
        <v>24.20999999999998</v>
      </c>
      <c r="C22">
        <f>ASIN(1-2*(A22-$D$7)/($D$6-$D$7))</f>
        <v>0.961411018764102</v>
      </c>
      <c r="D22">
        <f>ACOS((2*A22-($D$6+$D$7))/($D$6-$D$7))</f>
        <v>2.532207345558999</v>
      </c>
      <c r="E22">
        <f>$D$8*SIN(D22)</f>
        <v>76.98289355434744</v>
      </c>
      <c r="F22">
        <f>TAN(PI()*$D$3/180)*A22+$D$2</f>
        <v>86.96240141054254</v>
      </c>
      <c r="G22">
        <f t="shared" si="0"/>
        <v>124.20999999999997</v>
      </c>
    </row>
    <row r="23" spans="1:7" ht="12.75">
      <c r="A23">
        <f>A22+($D$6-$D$7)/100</f>
        <v>76.89999999999998</v>
      </c>
      <c r="B23">
        <f>A23-$D$7</f>
        <v>26.899999999999977</v>
      </c>
      <c r="C23">
        <f>ASIN(1-2*(A23-$D$7)/($D$6-$D$7))</f>
        <v>0.9272952180016125</v>
      </c>
      <c r="D23">
        <f>ACOS((2*A23-($D$6+$D$7))/($D$6-$D$7))</f>
        <v>2.4980915447965093</v>
      </c>
      <c r="E23">
        <f>$D$8*SIN(D23)</f>
        <v>80.69999999999995</v>
      </c>
      <c r="F23">
        <f>TAN(PI()*$D$3/180)*A23+$D$2</f>
        <v>88.84595968832666</v>
      </c>
      <c r="G23">
        <f t="shared" si="0"/>
        <v>126.89999999999996</v>
      </c>
    </row>
    <row r="24" spans="1:7" ht="12.75">
      <c r="A24">
        <f>A23+($D$6-$D$7)/100</f>
        <v>79.58999999999997</v>
      </c>
      <c r="B24">
        <f>A24-$D$7</f>
        <v>29.589999999999975</v>
      </c>
      <c r="C24">
        <f>ASIN(1-2*(A24-$D$7)/($D$6-$D$7))</f>
        <v>0.8946658172342357</v>
      </c>
      <c r="D24">
        <f>ACOS((2*A24-($D$6+$D$7))/($D$6-$D$7))</f>
        <v>2.465462144029132</v>
      </c>
      <c r="E24">
        <f>$D$8*SIN(D24)</f>
        <v>84.1673446177316</v>
      </c>
      <c r="F24">
        <f>TAN(PI()*$D$3/180)*A24+$D$2</f>
        <v>90.72951796611078</v>
      </c>
      <c r="G24">
        <f t="shared" si="0"/>
        <v>129.58999999999997</v>
      </c>
    </row>
    <row r="25" spans="1:7" ht="12.75">
      <c r="A25">
        <f>A24+($D$6-$D$7)/100</f>
        <v>82.27999999999997</v>
      </c>
      <c r="B25">
        <f>A25-$D$7</f>
        <v>32.27999999999997</v>
      </c>
      <c r="C25">
        <f>ASIN(1-2*(A25-$D$7)/($D$6-$D$7))</f>
        <v>0.8633131150155541</v>
      </c>
      <c r="D25">
        <f>ACOS((2*A25-($D$6+$D$7))/($D$6-$D$7))</f>
        <v>2.4341094418104507</v>
      </c>
      <c r="E25">
        <f>$D$8*SIN(D25)</f>
        <v>87.41465323388287</v>
      </c>
      <c r="F25">
        <f>TAN(PI()*$D$3/180)*A25+$D$2</f>
        <v>92.6130762438949</v>
      </c>
      <c r="G25">
        <f t="shared" si="0"/>
        <v>132.27999999999997</v>
      </c>
    </row>
    <row r="26" spans="1:7" ht="12.75">
      <c r="A26">
        <f>A25+($D$6-$D$7)/100</f>
        <v>84.96999999999997</v>
      </c>
      <c r="B26">
        <f>A26-$D$7</f>
        <v>34.96999999999997</v>
      </c>
      <c r="C26">
        <f>ASIN(1-2*(A26-$D$7)/($D$6-$D$7))</f>
        <v>0.8330703583416481</v>
      </c>
      <c r="D26">
        <f>ACOS((2*A26-($D$6+$D$7))/($D$6-$D$7))</f>
        <v>2.4038666851365447</v>
      </c>
      <c r="E26">
        <f>$D$8*SIN(D26)</f>
        <v>90.46562385790524</v>
      </c>
      <c r="F26">
        <f>TAN(PI()*$D$3/180)*A26+$D$2</f>
        <v>94.49663452167901</v>
      </c>
      <c r="G26">
        <f t="shared" si="0"/>
        <v>134.96999999999997</v>
      </c>
    </row>
    <row r="27" spans="1:7" ht="12.75">
      <c r="A27">
        <f>A26+($D$6-$D$7)/100</f>
        <v>87.65999999999997</v>
      </c>
      <c r="B27">
        <f>A27-$D$7</f>
        <v>37.65999999999997</v>
      </c>
      <c r="C27">
        <f>ASIN(1-2*(A27-$D$7)/($D$6-$D$7))</f>
        <v>0.8038023189330302</v>
      </c>
      <c r="D27">
        <f>ACOS((2*A27-($D$6+$D$7))/($D$6-$D$7))</f>
        <v>2.374598645727927</v>
      </c>
      <c r="E27">
        <f>$D$8*SIN(D27)</f>
        <v>93.33951146218837</v>
      </c>
      <c r="F27">
        <f>TAN(PI()*$D$3/180)*A27+$D$2</f>
        <v>96.38019279946313</v>
      </c>
      <c r="G27">
        <f t="shared" si="0"/>
        <v>137.65999999999997</v>
      </c>
    </row>
    <row r="28" spans="1:8" ht="12.75">
      <c r="A28">
        <f>A27+($D$6-$D$7)/100</f>
        <v>90.34999999999997</v>
      </c>
      <c r="B28">
        <f>A28-$D$7</f>
        <v>40.349999999999966</v>
      </c>
      <c r="C28">
        <f>ASIN(1-2*(A28-$D$7)/($D$6-$D$7))</f>
        <v>0.7753974966107533</v>
      </c>
      <c r="D28">
        <f>ACOS((2*A28-($D$6+$D$7))/($D$6-$D$7))</f>
        <v>2.34619382340565</v>
      </c>
      <c r="E28">
        <f>$D$8*SIN(D28)</f>
        <v>96.05221236390132</v>
      </c>
      <c r="F28">
        <f>TAN(PI()*$D$3/180)*A28+$D$2</f>
        <v>98.26375107724725</v>
      </c>
      <c r="G28">
        <f t="shared" si="0"/>
        <v>140.34999999999997</v>
      </c>
      <c r="H28" s="1"/>
    </row>
    <row r="29" spans="1:7" ht="12.75">
      <c r="A29">
        <f>A28+($D$6-$D$7)/100</f>
        <v>93.03999999999996</v>
      </c>
      <c r="B29">
        <f>A29-$D$7</f>
        <v>43.039999999999964</v>
      </c>
      <c r="C29">
        <f>ASIN(1-2*(A29-$D$7)/($D$6-$D$7))</f>
        <v>0.7477626346599209</v>
      </c>
      <c r="D29">
        <f>ACOS((2*A29-($D$6+$D$7))/($D$6-$D$7))</f>
        <v>2.3185589614548174</v>
      </c>
      <c r="E29">
        <f>$D$8*SIN(D29)</f>
        <v>98.61702895544965</v>
      </c>
      <c r="F29">
        <f>TAN(PI()*$D$3/180)*A29+$D$2</f>
        <v>100.14730935503137</v>
      </c>
      <c r="G29">
        <f t="shared" si="0"/>
        <v>143.03999999999996</v>
      </c>
    </row>
    <row r="30" spans="1:7" ht="12.75">
      <c r="A30">
        <f>A29+($D$6-$D$7)/100</f>
        <v>95.72999999999996</v>
      </c>
      <c r="B30">
        <f>A30-$D$7</f>
        <v>45.72999999999996</v>
      </c>
      <c r="C30">
        <f>ASIN(1-2*(A30-$D$7)/($D$6-$D$7))</f>
        <v>0.7208187608700901</v>
      </c>
      <c r="D30">
        <f>ACOS((2*A30-($D$6+$D$7))/($D$6-$D$7))</f>
        <v>2.2916150876649866</v>
      </c>
      <c r="E30">
        <f>$D$8*SIN(D30)</f>
        <v>101.04522304394204</v>
      </c>
      <c r="F30">
        <f>TAN(PI()*$D$3/180)*A30+$D$2</f>
        <v>102.03086763281549</v>
      </c>
      <c r="G30">
        <f t="shared" si="0"/>
        <v>145.72999999999996</v>
      </c>
    </row>
    <row r="31" spans="1:8" ht="12.75">
      <c r="A31">
        <f>A30+($D$6-$D$7)/100</f>
        <v>98.41999999999996</v>
      </c>
      <c r="B31">
        <f>A31-$D$7</f>
        <v>48.41999999999996</v>
      </c>
      <c r="C31">
        <f>ASIN(1-2*(A31-$D$7)/($D$6-$D$7))</f>
        <v>0.6944982656265565</v>
      </c>
      <c r="D31">
        <f>ACOS((2*A31-($D$6+$D$7))/($D$6-$D$7))</f>
        <v>2.265294592421453</v>
      </c>
      <c r="E31">
        <f>$D$8*SIN(D31)</f>
        <v>103.34642519216612</v>
      </c>
      <c r="F31">
        <f>TAN(PI()*$D$3/180)*A31+$D$2</f>
        <v>103.9144259105996</v>
      </c>
      <c r="G31">
        <f t="shared" si="0"/>
        <v>148.41999999999996</v>
      </c>
      <c r="H31" s="2"/>
    </row>
    <row r="32" spans="1:8" ht="12.75">
      <c r="A32">
        <f>A31+($D$6-$D$7)/100</f>
        <v>101.10999999999996</v>
      </c>
      <c r="B32">
        <f>A32-$D$7</f>
        <v>51.10999999999996</v>
      </c>
      <c r="C32">
        <f>ASIN(1-2*(A32-$D$7)/($D$6-$D$7))</f>
        <v>0.6687427032023722</v>
      </c>
      <c r="D32">
        <f>ACOS((2*A32-($D$6+$D$7))/($D$6-$D$7))</f>
        <v>2.239539029997269</v>
      </c>
      <c r="E32">
        <f>$D$8*SIN(D32)</f>
        <v>105.52894342311967</v>
      </c>
      <c r="F32">
        <f>TAN(PI()*$D$3/180)*A32+$D$2</f>
        <v>105.79798418838372</v>
      </c>
      <c r="G32">
        <f t="shared" si="0"/>
        <v>151.10999999999996</v>
      </c>
      <c r="H32" s="2"/>
    </row>
    <row r="33" spans="1:8" ht="12.75">
      <c r="A33">
        <f>A32+($D$6-$D$7)/100</f>
        <v>103.79999999999995</v>
      </c>
      <c r="B33">
        <f>A33-$D$7</f>
        <v>53.799999999999955</v>
      </c>
      <c r="C33">
        <f>ASIN(1-2*(A33-$D$7)/($D$6-$D$7))</f>
        <v>0.6435011087932847</v>
      </c>
      <c r="D33">
        <f>ACOS((2*A33-($D$6+$D$7))/($D$6-$D$7))</f>
        <v>2.2142974355881813</v>
      </c>
      <c r="E33">
        <f>$D$8*SIN(D33)</f>
        <v>107.59999999999998</v>
      </c>
      <c r="F33">
        <f>TAN(PI()*$D$3/180)*A33+$D$2</f>
        <v>107.68154246616784</v>
      </c>
      <c r="G33">
        <f t="shared" si="0"/>
        <v>153.79999999999995</v>
      </c>
      <c r="H33" s="5"/>
    </row>
    <row r="34" spans="1:7" ht="12.75">
      <c r="A34">
        <f>A33+($D$6-$D$7)/100</f>
        <v>106.48999999999995</v>
      </c>
      <c r="B34">
        <f>A34-$D$7</f>
        <v>56.48999999999995</v>
      </c>
      <c r="C34">
        <f>ASIN(1-2*(A34-$D$7)/($D$6-$D$7))</f>
        <v>0.6187286906722514</v>
      </c>
      <c r="D34">
        <f>ACOS((2*A34-($D$6+$D$7))/($D$6-$D$7))</f>
        <v>2.1895250174671483</v>
      </c>
      <c r="E34">
        <f>$D$8*SIN(D34)</f>
        <v>109.56591577675965</v>
      </c>
      <c r="F34">
        <f>TAN(PI()*$D$3/180)*A34+$D$2</f>
        <v>109.56510074395196</v>
      </c>
      <c r="G34">
        <f t="shared" si="0"/>
        <v>156.48999999999995</v>
      </c>
    </row>
    <row r="35" spans="1:8" ht="12.75">
      <c r="A35">
        <f>A34+($D$6-$D$7)/100</f>
        <v>109.17999999999995</v>
      </c>
      <c r="B35">
        <f>A35-$D$7</f>
        <v>59.17999999999995</v>
      </c>
      <c r="C35">
        <f>ASIN(1-2*(A35-$D$7)/($D$6-$D$7))</f>
        <v>0.5943858000010627</v>
      </c>
      <c r="D35">
        <f>ACOS((2*A35-($D$6+$D$7))/($D$6-$D$7))</f>
        <v>2.1651821267959592</v>
      </c>
      <c r="E35">
        <f>$D$8*SIN(D35)</f>
        <v>111.4322556533789</v>
      </c>
      <c r="F35">
        <f>TAN(PI()*$D$3/180)*A35+$D$2</f>
        <v>111.44865902173608</v>
      </c>
      <c r="G35">
        <f t="shared" si="0"/>
        <v>159.17999999999995</v>
      </c>
      <c r="H35" s="2"/>
    </row>
    <row r="36" spans="1:8" ht="12.75">
      <c r="A36">
        <f>A35+($D$6-$D$7)/100</f>
        <v>111.86999999999995</v>
      </c>
      <c r="B36">
        <f>A36-$D$7</f>
        <v>61.86999999999995</v>
      </c>
      <c r="C36">
        <f>ASIN(1-2*(A36-$D$7)/($D$6-$D$7))</f>
        <v>0.5704371093999223</v>
      </c>
      <c r="D36">
        <f>ACOS((2*A36-($D$6+$D$7))/($D$6-$D$7))</f>
        <v>2.141233436194819</v>
      </c>
      <c r="E36">
        <f>$D$8*SIN(D36)</f>
        <v>113.20394471925434</v>
      </c>
      <c r="F36">
        <f>TAN(PI()*$D$3/180)*A36+$D$2</f>
        <v>113.3322172995202</v>
      </c>
      <c r="G36">
        <f t="shared" si="0"/>
        <v>161.86999999999995</v>
      </c>
      <c r="H36" s="2"/>
    </row>
    <row r="37" spans="1:8" ht="12.75">
      <c r="A37">
        <f>A36+($D$6-$D$7)/100</f>
        <v>114.55999999999995</v>
      </c>
      <c r="B37">
        <f>A37-$D$7</f>
        <v>64.55999999999995</v>
      </c>
      <c r="C37">
        <f>ASIN(1-2*(A37-$D$7)/($D$6-$D$7))</f>
        <v>0.5468509506959446</v>
      </c>
      <c r="D37">
        <f>ACOS((2*A37-($D$6+$D$7))/($D$6-$D$7))</f>
        <v>2.1176472774908413</v>
      </c>
      <c r="E37">
        <f>$D$8*SIN(D37)</f>
        <v>114.88536199185687</v>
      </c>
      <c r="F37">
        <f>TAN(PI()*$D$3/180)*A37+$D$2</f>
        <v>115.21577557730431</v>
      </c>
      <c r="G37">
        <f t="shared" si="0"/>
        <v>164.55999999999995</v>
      </c>
      <c r="H37" s="5"/>
    </row>
    <row r="38" spans="1:7" ht="12.75">
      <c r="A38">
        <f>A37+($D$6-$D$7)/100</f>
        <v>117.24999999999994</v>
      </c>
      <c r="B38">
        <f>A38-$D$7</f>
        <v>67.24999999999994</v>
      </c>
      <c r="C38">
        <f>ASIN(1-2*(A38-$D$7)/($D$6-$D$7))</f>
        <v>0.5235987755982995</v>
      </c>
      <c r="D38">
        <f>ACOS((2*A38-($D$6+$D$7))/($D$6-$D$7))</f>
        <v>2.094395102393196</v>
      </c>
      <c r="E38">
        <f>$D$8*SIN(D38)</f>
        <v>116.48041680900694</v>
      </c>
      <c r="F38">
        <f>TAN(PI()*$D$3/180)*A38+$D$2</f>
        <v>117.09933385508842</v>
      </c>
      <c r="G38">
        <f t="shared" si="0"/>
        <v>167.24999999999994</v>
      </c>
    </row>
    <row r="39" spans="1:8" ht="12.75">
      <c r="A39">
        <f>A38+($D$6-$D$7)/100</f>
        <v>119.93999999999994</v>
      </c>
      <c r="B39">
        <f>A39-$D$7</f>
        <v>69.93999999999994</v>
      </c>
      <c r="C39">
        <f>ASIN(1-2*(A39-$D$7)/($D$6-$D$7))</f>
        <v>0.5006547124045887</v>
      </c>
      <c r="D39">
        <f>ACOS((2*A39-($D$6+$D$7))/($D$6-$D$7))</f>
        <v>2.071451039199485</v>
      </c>
      <c r="E39">
        <f>$D$8*SIN(D39)</f>
        <v>117.99261163310182</v>
      </c>
      <c r="F39">
        <f>TAN(PI()*$D$3/180)*A39+$D$2</f>
        <v>118.98289213287254</v>
      </c>
      <c r="G39">
        <f t="shared" si="0"/>
        <v>169.93999999999994</v>
      </c>
      <c r="H39" s="2"/>
    </row>
    <row r="40" spans="1:8" ht="12.75">
      <c r="A40">
        <f>A39+($D$6-$D$7)/100</f>
        <v>122.62999999999994</v>
      </c>
      <c r="B40">
        <f>A40-$D$7</f>
        <v>72.62999999999994</v>
      </c>
      <c r="C40">
        <f>ASIN(1-2*(A40-$D$7)/($D$6-$D$7))</f>
        <v>0.4779951985189528</v>
      </c>
      <c r="D40">
        <f>ACOS((2*A40-($D$6+$D$7))/($D$6-$D$7))</f>
        <v>2.0487915253138493</v>
      </c>
      <c r="E40">
        <f>$D$8*SIN(D40)</f>
        <v>119.42509409667632</v>
      </c>
      <c r="F40">
        <f>TAN(PI()*$D$3/180)*A40+$D$2</f>
        <v>120.86645041065665</v>
      </c>
      <c r="G40">
        <f t="shared" si="0"/>
        <v>172.62999999999994</v>
      </c>
      <c r="H40" s="2"/>
    </row>
    <row r="41" spans="1:7" ht="12.75">
      <c r="A41">
        <f>A40+($D$6-$D$7)/100</f>
        <v>125.31999999999994</v>
      </c>
      <c r="B41">
        <f>A41-$D$7</f>
        <v>75.31999999999994</v>
      </c>
      <c r="C41">
        <f>ASIN(1-2*(A41-$D$7)/($D$6-$D$7))</f>
        <v>0.45559867339582394</v>
      </c>
      <c r="D41">
        <f>ACOS((2*A41-($D$6+$D$7))/($D$6-$D$7))</f>
        <v>2.0263950001907203</v>
      </c>
      <c r="E41">
        <f>$D$8*SIN(D41)</f>
        <v>120.7807004450628</v>
      </c>
      <c r="F41">
        <f>TAN(PI()*$D$3/180)*A41+$D$2</f>
        <v>122.75000868844077</v>
      </c>
      <c r="G41">
        <f t="shared" si="0"/>
        <v>175.31999999999994</v>
      </c>
    </row>
    <row r="42" spans="1:8" ht="12.75">
      <c r="A42">
        <f>A41+($D$6-$D$7)/100</f>
        <v>128.00999999999993</v>
      </c>
      <c r="B42">
        <f>A42-$D$7</f>
        <v>78.00999999999993</v>
      </c>
      <c r="C42">
        <f>ASIN(1-2*(A42-$D$7)/($D$6-$D$7))</f>
        <v>0.4334453200698865</v>
      </c>
      <c r="D42">
        <f>ACOS((2*A42-($D$6+$D$7))/($D$6-$D$7))</f>
        <v>2.004241646864783</v>
      </c>
      <c r="E42">
        <f>$D$8*SIN(D42)</f>
        <v>122.06199203683346</v>
      </c>
      <c r="F42">
        <f>TAN(PI()*$D$3/180)*A42+$D$2</f>
        <v>124.63356696622489</v>
      </c>
      <c r="G42">
        <f t="shared" si="0"/>
        <v>178.00999999999993</v>
      </c>
      <c r="H42" s="3"/>
    </row>
    <row r="43" spans="1:8" ht="12.75">
      <c r="A43">
        <f>A42+($D$6-$D$7)/100</f>
        <v>130.69999999999993</v>
      </c>
      <c r="B43">
        <f>A43-$D$7</f>
        <v>80.69999999999993</v>
      </c>
      <c r="C43">
        <f>ASIN(1-2*(A43-$D$7)/($D$6-$D$7))</f>
        <v>0.41151684606748856</v>
      </c>
      <c r="D43">
        <f>ACOS((2*A43-($D$6+$D$7))/($D$6-$D$7))</f>
        <v>1.9823131728623853</v>
      </c>
      <c r="E43">
        <f>$D$8*SIN(D43)</f>
        <v>123.27128619431207</v>
      </c>
      <c r="F43">
        <f>TAN(PI()*$D$3/180)*A43+$D$2</f>
        <v>126.51712524400901</v>
      </c>
      <c r="G43">
        <f t="shared" si="0"/>
        <v>180.6999999999999</v>
      </c>
      <c r="H43" s="4"/>
    </row>
    <row r="44" spans="1:14" ht="12.75">
      <c r="A44">
        <f>A43+($D$6-$D$7)/100</f>
        <v>133.38999999999993</v>
      </c>
      <c r="B44">
        <f>A44-$D$7</f>
        <v>83.38999999999993</v>
      </c>
      <c r="C44">
        <f>ASIN(1-2*(A44-$D$7)/($D$6-$D$7))</f>
        <v>0.3897962964742612</v>
      </c>
      <c r="D44">
        <f>ACOS((2*A44-($D$6+$D$7))/($D$6-$D$7))</f>
        <v>1.9605926232691577</v>
      </c>
      <c r="E44">
        <f>$D$8*SIN(D44)</f>
        <v>124.4106824191556</v>
      </c>
      <c r="F44">
        <f>TAN(PI()*$D$3/180)*A44+$D$2</f>
        <v>128.40068352179313</v>
      </c>
      <c r="G44">
        <f t="shared" si="0"/>
        <v>183.3899999999999</v>
      </c>
      <c r="I44" s="14" t="s">
        <v>14</v>
      </c>
      <c r="J44">
        <f>D7</f>
        <v>50</v>
      </c>
      <c r="M44" s="14" t="s">
        <v>13</v>
      </c>
      <c r="N44">
        <f>D6</f>
        <v>319</v>
      </c>
    </row>
    <row r="45" spans="1:7" ht="12.75">
      <c r="A45">
        <f>A44+($D$6-$D$7)/100</f>
        <v>136.07999999999993</v>
      </c>
      <c r="B45">
        <f>A45-$D$7</f>
        <v>86.07999999999993</v>
      </c>
      <c r="C45">
        <f>ASIN(1-2*(A45-$D$7)/($D$6-$D$7))</f>
        <v>0.3682678934366405</v>
      </c>
      <c r="D45">
        <f>ACOS((2*A45-($D$6+$D$7))/($D$6-$D$7))</f>
        <v>1.9390642202315371</v>
      </c>
      <c r="E45">
        <f>$D$8*SIN(D45)</f>
        <v>125.48208477707084</v>
      </c>
      <c r="F45">
        <f>TAN(PI()*$D$3/180)*A45+$D$2</f>
        <v>130.28424179957725</v>
      </c>
      <c r="G45">
        <f t="shared" si="0"/>
        <v>186.0799999999999</v>
      </c>
    </row>
    <row r="46" spans="1:15" ht="12.75">
      <c r="A46">
        <f>A45+($D$6-$D$7)/100</f>
        <v>138.76999999999992</v>
      </c>
      <c r="B46">
        <f>A46-$D$7</f>
        <v>88.76999999999992</v>
      </c>
      <c r="C46">
        <f>ASIN(1-2*(A46-$D$7)/($D$6-$D$7))</f>
        <v>0.34691689752716226</v>
      </c>
      <c r="D46">
        <f>ACOS((2*A46-($D$6+$D$7))/($D$6-$D$7))</f>
        <v>1.917713224322059</v>
      </c>
      <c r="E46">
        <f>$D$8*SIN(D46)</f>
        <v>126.4872210936741</v>
      </c>
      <c r="F46">
        <f>TAN(PI()*$D$3/180)*A46+$D$2</f>
        <v>132.16780007736136</v>
      </c>
      <c r="G46">
        <f t="shared" si="0"/>
        <v>188.7699999999999</v>
      </c>
      <c r="I46" t="s">
        <v>15</v>
      </c>
      <c r="J46" s="10">
        <f>G5</f>
        <v>63</v>
      </c>
      <c r="M46" s="14" t="s">
        <v>16</v>
      </c>
      <c r="O46">
        <f>D3</f>
        <v>35</v>
      </c>
    </row>
    <row r="47" spans="1:7" ht="12.75">
      <c r="A47">
        <f>A46+($D$6-$D$7)/100</f>
        <v>141.45999999999992</v>
      </c>
      <c r="B47">
        <f>A47-$D$7</f>
        <v>91.45999999999992</v>
      </c>
      <c r="C47">
        <f>ASIN(1-2*(A47-$D$7)/($D$6-$D$7))</f>
        <v>0.3257294872946308</v>
      </c>
      <c r="D47">
        <f>ACOS((2*A47-($D$6+$D$7))/($D$6-$D$7))</f>
        <v>1.8965258140895274</v>
      </c>
      <c r="E47">
        <f>$D$8*SIN(D47)</f>
        <v>127.42765947783862</v>
      </c>
      <c r="F47">
        <f>TAN(PI()*$D$3/180)*A47+$D$2</f>
        <v>134.05135835514548</v>
      </c>
      <c r="G47">
        <f t="shared" si="0"/>
        <v>191.4599999999999</v>
      </c>
    </row>
    <row r="48" spans="1:7" ht="12.75">
      <c r="A48">
        <f>A47+($D$6-$D$7)/100</f>
        <v>144.14999999999992</v>
      </c>
      <c r="B48">
        <f>A48-$D$7</f>
        <v>94.14999999999992</v>
      </c>
      <c r="C48">
        <f>ASIN(1-2*(A48-$D$7)/($D$6-$D$7))</f>
        <v>0.3046926540153982</v>
      </c>
      <c r="D48">
        <f>ACOS((2*A48-($D$6+$D$7))/($D$6-$D$7))</f>
        <v>1.8754889808102948</v>
      </c>
      <c r="E48">
        <f>$D$8*SIN(D48)</f>
        <v>128.30482259057916</v>
      </c>
      <c r="F48">
        <f>TAN(PI()*$D$3/180)*A48+$D$2</f>
        <v>135.9349166329296</v>
      </c>
      <c r="G48">
        <f t="shared" si="0"/>
        <v>194.1499999999999</v>
      </c>
    </row>
    <row r="49" spans="1:7" ht="12.75">
      <c r="A49">
        <f>A48+($D$6-$D$7)/100</f>
        <v>146.83999999999992</v>
      </c>
      <c r="B49">
        <f>A49-$D$7</f>
        <v>96.83999999999992</v>
      </c>
      <c r="C49">
        <f>ASIN(1-2*(A49-$D$7)/($D$6-$D$7))</f>
        <v>0.2837941092083284</v>
      </c>
      <c r="D49">
        <f>ACOS((2*A49-($D$6+$D$7))/($D$6-$D$7))</f>
        <v>1.854590436003225</v>
      </c>
      <c r="E49">
        <f>$D$8*SIN(D49)</f>
        <v>129.11999999999998</v>
      </c>
      <c r="F49">
        <f>TAN(PI()*$D$3/180)*A49+$D$2</f>
        <v>137.81847491071372</v>
      </c>
      <c r="G49">
        <f t="shared" si="0"/>
        <v>196.8399999999999</v>
      </c>
    </row>
    <row r="50" spans="1:7" ht="12.75">
      <c r="A50">
        <f>A49+($D$6-$D$7)/100</f>
        <v>149.52999999999992</v>
      </c>
      <c r="B50">
        <f>A50-$D$7</f>
        <v>99.52999999999992</v>
      </c>
      <c r="C50">
        <f>ASIN(1-2*(A50-$D$7)/($D$6-$D$7))</f>
        <v>0.2630222029084696</v>
      </c>
      <c r="D50">
        <f>ACOS((2*A50-($D$6+$D$7))/($D$6-$D$7))</f>
        <v>1.833818529703366</v>
      </c>
      <c r="E50">
        <f>$D$8*SIN(D50)</f>
        <v>129.8743589012088</v>
      </c>
      <c r="F50">
        <f>TAN(PI()*$D$3/180)*A50+$D$2</f>
        <v>139.70203318849784</v>
      </c>
      <c r="G50">
        <f t="shared" si="0"/>
        <v>199.5299999999999</v>
      </c>
    </row>
    <row r="51" spans="1:7" ht="12.75">
      <c r="A51">
        <f>A50+($D$6-$D$7)/100</f>
        <v>152.2199999999999</v>
      </c>
      <c r="B51">
        <f>A51-$D$7</f>
        <v>102.21999999999991</v>
      </c>
      <c r="C51">
        <f>ASIN(1-2*(A51-$D$7)/($D$6-$D$7))</f>
        <v>0.2423658510389639</v>
      </c>
      <c r="D51">
        <f>ACOS((2*A51-($D$6+$D$7))/($D$6-$D$7))</f>
        <v>1.8131621778338605</v>
      </c>
      <c r="E51">
        <f>$D$8*SIN(D51)</f>
        <v>130.56895343074476</v>
      </c>
      <c r="F51">
        <f>TAN(PI()*$D$3/180)*A51+$D$2</f>
        <v>141.58559146628195</v>
      </c>
      <c r="G51">
        <f t="shared" si="0"/>
        <v>202.21999999999989</v>
      </c>
    </row>
    <row r="52" spans="1:7" ht="12.75">
      <c r="A52">
        <f>A51+($D$6-$D$7)/100</f>
        <v>154.9099999999999</v>
      </c>
      <c r="B52">
        <f>A52-$D$7</f>
        <v>104.90999999999991</v>
      </c>
      <c r="C52">
        <f>ASIN(1-2*(A52-$D$7)/($D$6-$D$7))</f>
        <v>0.2218144704967951</v>
      </c>
      <c r="D52">
        <f>ACOS((2*A52-($D$6+$D$7))/($D$6-$D$7))</f>
        <v>1.7926107972916916</v>
      </c>
      <c r="E52">
        <f>$D$8*SIN(D52)</f>
        <v>131.20473276524743</v>
      </c>
      <c r="F52">
        <f>TAN(PI()*$D$3/180)*A52+$D$2</f>
        <v>143.46914974406607</v>
      </c>
      <c r="G52">
        <f t="shared" si="0"/>
        <v>204.90999999999988</v>
      </c>
    </row>
    <row r="53" spans="1:7" ht="12.75">
      <c r="A53">
        <f>A52+($D$6-$D$7)/100</f>
        <v>157.5999999999999</v>
      </c>
      <c r="B53">
        <f>A53-$D$7</f>
        <v>107.59999999999991</v>
      </c>
      <c r="C53">
        <f>ASIN(1-2*(A53-$D$7)/($D$6-$D$7))</f>
        <v>0.20135792079033143</v>
      </c>
      <c r="D53">
        <f>ACOS((2*A53-($D$6+$D$7))/($D$6-$D$7))</f>
        <v>1.772154247585228</v>
      </c>
      <c r="E53">
        <f>$D$8*SIN(D53)</f>
        <v>131.78254816173495</v>
      </c>
      <c r="F53">
        <f>TAN(PI()*$D$3/180)*A53+$D$2</f>
        <v>145.3527080218502</v>
      </c>
      <c r="G53">
        <f t="shared" si="0"/>
        <v>207.59999999999988</v>
      </c>
    </row>
    <row r="54" spans="1:7" ht="12.75">
      <c r="A54">
        <f>A53+($D$6-$D$7)/100</f>
        <v>160.2899999999999</v>
      </c>
      <c r="B54">
        <f>A54-$D$7</f>
        <v>110.2899999999999</v>
      </c>
      <c r="C54">
        <f>ASIN(1-2*(A54-$D$7)/($D$6-$D$7))</f>
        <v>0.1809864512465484</v>
      </c>
      <c r="D54">
        <f>ACOS((2*A54-($D$6+$D$7))/($D$6-$D$7))</f>
        <v>1.751782778041445</v>
      </c>
      <c r="E54">
        <f>$D$8*SIN(D54)</f>
        <v>132.30315907037138</v>
      </c>
      <c r="F54">
        <f>TAN(PI()*$D$3/180)*A54+$D$2</f>
        <v>147.2362662996343</v>
      </c>
      <c r="G54">
        <f t="shared" si="0"/>
        <v>210.28999999999988</v>
      </c>
    </row>
    <row r="55" spans="1:7" ht="12.75">
      <c r="A55">
        <f>A54+($D$6-$D$7)/100</f>
        <v>162.9799999999999</v>
      </c>
      <c r="B55">
        <f>A55-$D$7</f>
        <v>112.9799999999999</v>
      </c>
      <c r="C55">
        <f>ASIN(1-2*(A55-$D$7)/($D$6-$D$7))</f>
        <v>0.1606906529519113</v>
      </c>
      <c r="D55">
        <f>ACOS((2*A55-($D$6+$D$7))/($D$6-$D$7))</f>
        <v>1.7314869797468078</v>
      </c>
      <c r="E55">
        <f>$D$8*SIN(D55)</f>
        <v>132.767238428763</v>
      </c>
      <c r="F55">
        <f>TAN(PI()*$D$3/180)*A55+$D$2</f>
        <v>149.11982457741843</v>
      </c>
      <c r="G55">
        <f t="shared" si="0"/>
        <v>212.97999999999988</v>
      </c>
    </row>
    <row r="56" spans="1:7" ht="12.75">
      <c r="A56">
        <f>A55+($D$6-$D$7)/100</f>
        <v>165.6699999999999</v>
      </c>
      <c r="B56">
        <f>A56-$D$7</f>
        <v>115.6699999999999</v>
      </c>
      <c r="C56">
        <f>ASIN(1-2*(A56-$D$7)/($D$6-$D$7))</f>
        <v>0.14046141470985649</v>
      </c>
      <c r="D56">
        <f>ACOS((2*A56-($D$6+$D$7))/($D$6-$D$7))</f>
        <v>1.711257741504753</v>
      </c>
      <c r="E56">
        <f>$D$8*SIN(D56)</f>
        <v>133.17537722867542</v>
      </c>
      <c r="F56">
        <f>TAN(PI()*$D$3/180)*A56+$D$2</f>
        <v>151.00338285520255</v>
      </c>
      <c r="G56">
        <f t="shared" si="0"/>
        <v>215.66999999999987</v>
      </c>
    </row>
    <row r="57" spans="1:7" ht="12.75">
      <c r="A57">
        <f>A56+($D$6-$D$7)/100</f>
        <v>168.3599999999999</v>
      </c>
      <c r="B57">
        <f>A57-$D$7</f>
        <v>118.3599999999999</v>
      </c>
      <c r="C57">
        <f>ASIN(1-2*(A57-$D$7)/($D$6-$D$7))</f>
        <v>0.12028988239478886</v>
      </c>
      <c r="D57">
        <f>ACOS((2*A57-($D$6+$D$7))/($D$6-$D$7))</f>
        <v>1.6910862091896854</v>
      </c>
      <c r="E57">
        <f>$D$8*SIN(D57)</f>
        <v>133.5280884308616</v>
      </c>
      <c r="F57">
        <f>TAN(PI()*$D$3/180)*A57+$D$2</f>
        <v>152.88694113298666</v>
      </c>
      <c r="G57">
        <f t="shared" si="0"/>
        <v>218.35999999999987</v>
      </c>
    </row>
    <row r="58" spans="1:7" ht="12.75">
      <c r="A58">
        <f>A57+($D$6-$D$7)/100</f>
        <v>171.0499999999999</v>
      </c>
      <c r="B58">
        <f>A58-$D$7</f>
        <v>121.0499999999999</v>
      </c>
      <c r="C58">
        <f>ASIN(1-2*(A58-$D$7)/($D$6-$D$7))</f>
        <v>0.10016742116156055</v>
      </c>
      <c r="D58">
        <f>ACOS((2*A58-($D$6+$D$7))/($D$6-$D$7))</f>
        <v>1.6709637479564572</v>
      </c>
      <c r="E58">
        <f>$D$8*SIN(D58)</f>
        <v>133.82581029084037</v>
      </c>
      <c r="F58">
        <f>TAN(PI()*$D$3/180)*A58+$D$2</f>
        <v>154.77049941077075</v>
      </c>
      <c r="G58">
        <f t="shared" si="0"/>
        <v>221.04999999999987</v>
      </c>
    </row>
    <row r="59" spans="1:7" ht="12.75">
      <c r="A59">
        <f>A58+($D$6-$D$7)/100</f>
        <v>173.7399999999999</v>
      </c>
      <c r="B59">
        <f>A59-$D$7</f>
        <v>123.7399999999999</v>
      </c>
      <c r="C59">
        <f>ASIN(1-2*(A59-$D$7)/($D$6-$D$7))</f>
        <v>0.08008558003365975</v>
      </c>
      <c r="D59">
        <f>ACOS((2*A59-($D$6+$D$7))/($D$6-$D$7))</f>
        <v>1.6508819068285563</v>
      </c>
      <c r="E59">
        <f>$D$8*SIN(D59)</f>
        <v>134.06890914749772</v>
      </c>
      <c r="F59">
        <f>TAN(PI()*$D$3/180)*A59+$D$2</f>
        <v>156.65405768855487</v>
      </c>
      <c r="G59">
        <f t="shared" si="0"/>
        <v>223.73999999999987</v>
      </c>
    </row>
    <row r="60" spans="1:7" ht="12.75">
      <c r="A60">
        <f>A59+($D$6-$D$7)/100</f>
        <v>176.4299999999999</v>
      </c>
      <c r="B60">
        <f>A60-$D$7</f>
        <v>126.4299999999999</v>
      </c>
      <c r="C60">
        <f>ASIN(1-2*(A60-$D$7)/($D$6-$D$7))</f>
        <v>0.060036058445279254</v>
      </c>
      <c r="D60">
        <f>ACOS((2*A60-($D$6+$D$7))/($D$6-$D$7))</f>
        <v>1.6308323852401758</v>
      </c>
      <c r="E60">
        <f>$D$8*SIN(D60)</f>
        <v>134.2576817169133</v>
      </c>
      <c r="F60">
        <f>TAN(PI()*$D$3/180)*A60+$D$2</f>
        <v>158.537615966339</v>
      </c>
      <c r="G60">
        <f t="shared" si="0"/>
        <v>226.42999999999986</v>
      </c>
    </row>
    <row r="61" spans="1:7" ht="12.75">
      <c r="A61">
        <f>A60+($D$6-$D$7)/100</f>
        <v>179.1199999999999</v>
      </c>
      <c r="B61">
        <f>A61-$D$7</f>
        <v>129.1199999999999</v>
      </c>
      <c r="C61">
        <f>ASIN(1-2*(A61-$D$7)/($D$6-$D$7))</f>
        <v>0.040010674353989736</v>
      </c>
      <c r="D61">
        <f>ACOS((2*A61-($D$6+$D$7))/($D$6-$D$7))</f>
        <v>1.6108070011488862</v>
      </c>
      <c r="E61">
        <f>$D$8*SIN(D61)</f>
        <v>134.39235692553353</v>
      </c>
      <c r="F61">
        <f>TAN(PI()*$D$3/180)*A61+$D$2</f>
        <v>160.4211742441231</v>
      </c>
      <c r="G61">
        <f t="shared" si="0"/>
        <v>229.11999999999986</v>
      </c>
    </row>
    <row r="62" spans="1:7" ht="12.75">
      <c r="A62">
        <f>A61+($D$6-$D$7)/100</f>
        <v>181.8099999999999</v>
      </c>
      <c r="B62">
        <f>A62-$D$7</f>
        <v>131.8099999999999</v>
      </c>
      <c r="C62">
        <f>ASIN(1-2*(A62-$D$7)/($D$6-$D$7))</f>
        <v>0.02000133357339129</v>
      </c>
      <c r="D62">
        <f>ACOS((2*A62-($D$6+$D$7))/($D$6-$D$7))</f>
        <v>1.5907976603682878</v>
      </c>
      <c r="E62">
        <f>$D$8*SIN(D62)</f>
        <v>134.47309730946188</v>
      </c>
      <c r="F62">
        <f>TAN(PI()*$D$3/180)*A62+$D$2</f>
        <v>162.30473252190723</v>
      </c>
      <c r="G62">
        <f t="shared" si="0"/>
        <v>231.80999999999986</v>
      </c>
    </row>
    <row r="63" spans="1:7" ht="12.75">
      <c r="A63">
        <f>A62+($D$6-$D$7)/100</f>
        <v>184.4999999999999</v>
      </c>
      <c r="B63">
        <f>A63-$D$7</f>
        <v>134.4999999999999</v>
      </c>
      <c r="C63">
        <f>ASIN(1-2*(A63-$D$7)/($D$6-$D$7))</f>
        <v>8.881784197001252E-16</v>
      </c>
      <c r="D63">
        <f>ACOS((2*A63-($D$6+$D$7))/($D$6-$D$7))</f>
        <v>1.5707963267948974</v>
      </c>
      <c r="E63">
        <f>$D$8*SIN(D63)</f>
        <v>134.5</v>
      </c>
      <c r="F63">
        <f>TAN(PI()*$D$3/180)*A63+$D$2</f>
        <v>164.18829079969137</v>
      </c>
      <c r="G63">
        <f t="shared" si="0"/>
        <v>234.49999999999986</v>
      </c>
    </row>
    <row r="64" spans="1:7" ht="12.75">
      <c r="A64">
        <f>A63+($D$6-$D$7)/100</f>
        <v>187.18999999999988</v>
      </c>
      <c r="B64">
        <f>A64-$D$7</f>
        <v>137.18999999999988</v>
      </c>
      <c r="C64">
        <f>ASIN(1-2*(A64-$D$7)/($D$6-$D$7))</f>
        <v>-0.020001333573389624</v>
      </c>
      <c r="D64">
        <f>ACOS((2*A64-($D$6+$D$7))/($D$6-$D$7))</f>
        <v>1.5507949932215068</v>
      </c>
      <c r="E64">
        <f>$D$8*SIN(D64)</f>
        <v>134.47309730946188</v>
      </c>
      <c r="F64">
        <f>TAN(PI()*$D$3/180)*A64+$D$2</f>
        <v>166.0718490774755</v>
      </c>
      <c r="G64">
        <f t="shared" si="0"/>
        <v>237.18999999999986</v>
      </c>
    </row>
    <row r="65" spans="1:7" ht="12.75">
      <c r="A65">
        <f>A64+($D$6-$D$7)/100</f>
        <v>189.87999999999988</v>
      </c>
      <c r="B65">
        <f>A65-$D$7</f>
        <v>139.87999999999988</v>
      </c>
      <c r="C65">
        <f>ASIN(1-2*(A65-$D$7)/($D$6-$D$7))</f>
        <v>-0.04001067435398807</v>
      </c>
      <c r="D65">
        <f>ACOS((2*A65-($D$6+$D$7))/($D$6-$D$7))</f>
        <v>1.5307856524409085</v>
      </c>
      <c r="E65">
        <f>$D$8*SIN(D65)</f>
        <v>134.39235692553353</v>
      </c>
      <c r="F65">
        <f>TAN(PI()*$D$3/180)*A65+$D$2</f>
        <v>167.9554073552596</v>
      </c>
      <c r="G65">
        <f t="shared" si="0"/>
        <v>239.87999999999985</v>
      </c>
    </row>
    <row r="66" spans="1:7" ht="12.75">
      <c r="A66">
        <f>A65+($D$6-$D$7)/100</f>
        <v>192.56999999999988</v>
      </c>
      <c r="B66">
        <f>A66-$D$7</f>
        <v>142.56999999999988</v>
      </c>
      <c r="C66">
        <f>ASIN(1-2*(A66-$D$7)/($D$6-$D$7))</f>
        <v>-0.06003605844527759</v>
      </c>
      <c r="D66">
        <f>ACOS((2*A66-($D$6+$D$7))/($D$6-$D$7))</f>
        <v>1.510760268349619</v>
      </c>
      <c r="E66">
        <f>$D$8*SIN(D66)</f>
        <v>134.2576817169133</v>
      </c>
      <c r="F66">
        <f>TAN(PI()*$D$3/180)*A66+$D$2</f>
        <v>169.83896563304373</v>
      </c>
      <c r="G66">
        <f t="shared" si="0"/>
        <v>242.56999999999985</v>
      </c>
    </row>
    <row r="67" spans="1:7" ht="12.75">
      <c r="A67">
        <f>A66+($D$6-$D$7)/100</f>
        <v>195.25999999999988</v>
      </c>
      <c r="B67">
        <f>A67-$D$7</f>
        <v>145.25999999999988</v>
      </c>
      <c r="C67">
        <f>ASIN(1-2*(A67-$D$7)/($D$6-$D$7))</f>
        <v>-0.08008558003365819</v>
      </c>
      <c r="D67">
        <f>ACOS((2*A67-($D$6+$D$7))/($D$6-$D$7))</f>
        <v>1.4907107467612384</v>
      </c>
      <c r="E67">
        <f>$D$8*SIN(D67)</f>
        <v>134.06890914749772</v>
      </c>
      <c r="F67">
        <f>TAN(PI()*$D$3/180)*A67+$D$2</f>
        <v>171.72252391082785</v>
      </c>
      <c r="G67">
        <f t="shared" si="0"/>
        <v>245.25999999999985</v>
      </c>
    </row>
    <row r="68" spans="1:7" ht="12.75">
      <c r="A68">
        <f>A67+($D$6-$D$7)/100</f>
        <v>197.94999999999987</v>
      </c>
      <c r="B68">
        <f>A68-$D$7</f>
        <v>147.94999999999987</v>
      </c>
      <c r="C68">
        <f>ASIN(1-2*(A68-$D$7)/($D$6-$D$7))</f>
        <v>-0.10016742116155877</v>
      </c>
      <c r="D68">
        <f>ACOS((2*A68-($D$6+$D$7))/($D$6-$D$7))</f>
        <v>1.4706289056333377</v>
      </c>
      <c r="E68">
        <f>$D$8*SIN(D68)</f>
        <v>133.8258102908404</v>
      </c>
      <c r="F68">
        <f>TAN(PI()*$D$3/180)*A68+$D$2</f>
        <v>173.60608218861196</v>
      </c>
      <c r="G68">
        <f t="shared" si="0"/>
        <v>247.94999999999985</v>
      </c>
    </row>
    <row r="69" spans="1:7" ht="12.75">
      <c r="A69">
        <f>A68+($D$6-$D$7)/100</f>
        <v>200.63999999999987</v>
      </c>
      <c r="B69">
        <f>A69-$D$7</f>
        <v>150.63999999999987</v>
      </c>
      <c r="C69">
        <f>ASIN(1-2*(A69-$D$7)/($D$6-$D$7))</f>
        <v>-0.12028988239478705</v>
      </c>
      <c r="D69">
        <f>ACOS((2*A69-($D$6+$D$7))/($D$6-$D$7))</f>
        <v>1.4505064444001095</v>
      </c>
      <c r="E69">
        <f>$D$8*SIN(D69)</f>
        <v>133.52808843086163</v>
      </c>
      <c r="F69">
        <f>TAN(PI()*$D$3/180)*A69+$D$2</f>
        <v>175.48964046639605</v>
      </c>
      <c r="G69">
        <f t="shared" si="0"/>
        <v>250.63999999999984</v>
      </c>
    </row>
    <row r="70" spans="1:7" ht="12.75">
      <c r="A70">
        <f>A69+($D$6-$D$7)/100</f>
        <v>203.32999999999987</v>
      </c>
      <c r="B70">
        <f>A70-$D$7</f>
        <v>153.32999999999987</v>
      </c>
      <c r="C70">
        <f>ASIN(1-2*(A70-$D$7)/($D$6-$D$7))</f>
        <v>-0.14046141470985482</v>
      </c>
      <c r="D70">
        <f>ACOS((2*A70-($D$6+$D$7))/($D$6-$D$7))</f>
        <v>1.4303349120850417</v>
      </c>
      <c r="E70">
        <f>$D$8*SIN(D70)</f>
        <v>133.17537722867544</v>
      </c>
      <c r="F70">
        <f>TAN(PI()*$D$3/180)*A70+$D$2</f>
        <v>177.37319874418017</v>
      </c>
      <c r="G70">
        <f t="shared" si="0"/>
        <v>253.32999999999984</v>
      </c>
    </row>
    <row r="71" spans="1:7" ht="12.75">
      <c r="A71">
        <f>A70+($D$6-$D$7)/100</f>
        <v>206.01999999999987</v>
      </c>
      <c r="B71">
        <f>A71-$D$7</f>
        <v>156.01999999999987</v>
      </c>
      <c r="C71">
        <f>ASIN(1-2*(A71-$D$7)/($D$6-$D$7))</f>
        <v>-0.16069065295190962</v>
      </c>
      <c r="D71">
        <f>ACOS((2*A71-($D$6+$D$7))/($D$6-$D$7))</f>
        <v>1.410105673842987</v>
      </c>
      <c r="E71">
        <f>$D$8*SIN(D71)</f>
        <v>132.76723842876302</v>
      </c>
      <c r="F71">
        <f>TAN(PI()*$D$3/180)*A71+$D$2</f>
        <v>179.2567570219643</v>
      </c>
      <c r="G71">
        <f t="shared" si="0"/>
        <v>256.01999999999987</v>
      </c>
    </row>
    <row r="72" spans="1:7" ht="12.75">
      <c r="A72">
        <f>A71+($D$6-$D$7)/100</f>
        <v>208.70999999999987</v>
      </c>
      <c r="B72">
        <f>A72-$D$7</f>
        <v>158.70999999999987</v>
      </c>
      <c r="C72">
        <f>ASIN(1-2*(A72-$D$7)/($D$6-$D$7))</f>
        <v>-0.18098645124654672</v>
      </c>
      <c r="D72">
        <f>ACOS((2*A72-($D$6+$D$7))/($D$6-$D$7))</f>
        <v>1.38980987554835</v>
      </c>
      <c r="E72">
        <f>$D$8*SIN(D72)</f>
        <v>132.30315907037144</v>
      </c>
      <c r="F72">
        <f>TAN(PI()*$D$3/180)*A72+$D$2</f>
        <v>181.1403152997484</v>
      </c>
      <c r="G72">
        <f t="shared" si="0"/>
        <v>258.7099999999998</v>
      </c>
    </row>
    <row r="73" spans="1:7" ht="12.75">
      <c r="A73">
        <f>A72+($D$6-$D$7)/100</f>
        <v>211.39999999999986</v>
      </c>
      <c r="B73">
        <f>A73-$D$7</f>
        <v>161.39999999999986</v>
      </c>
      <c r="C73">
        <f>ASIN(1-2*(A73-$D$7)/($D$6-$D$7))</f>
        <v>-0.20135792079032983</v>
      </c>
      <c r="D73">
        <f>ACOS((2*A73-($D$6+$D$7))/($D$6-$D$7))</f>
        <v>1.3694384060045668</v>
      </c>
      <c r="E73">
        <f>$D$8*SIN(D73)</f>
        <v>131.782548161735</v>
      </c>
      <c r="F73">
        <f>TAN(PI()*$D$3/180)*A73+$D$2</f>
        <v>183.02387357753253</v>
      </c>
      <c r="G73">
        <f t="shared" si="0"/>
        <v>261.39999999999986</v>
      </c>
    </row>
    <row r="74" spans="1:7" ht="12.75">
      <c r="A74">
        <f>A73+($D$6-$D$7)/100</f>
        <v>214.08999999999986</v>
      </c>
      <c r="B74">
        <f>A74-$D$7</f>
        <v>164.08999999999986</v>
      </c>
      <c r="C74">
        <f>ASIN(1-2*(A74-$D$7)/($D$6-$D$7))</f>
        <v>-0.22181447049679326</v>
      </c>
      <c r="D74">
        <f>ACOS((2*A74-($D$6+$D$7))/($D$6-$D$7))</f>
        <v>1.3489818562981033</v>
      </c>
      <c r="E74">
        <f>$D$8*SIN(D74)</f>
        <v>131.20473276524748</v>
      </c>
      <c r="F74">
        <f>TAN(PI()*$D$3/180)*A74+$D$2</f>
        <v>184.90743185531664</v>
      </c>
      <c r="G74">
        <f t="shared" si="0"/>
        <v>264.0899999999998</v>
      </c>
    </row>
    <row r="75" spans="1:7" ht="12.75">
      <c r="A75">
        <f>A74+($D$6-$D$7)/100</f>
        <v>216.77999999999986</v>
      </c>
      <c r="B75">
        <f>A75-$D$7</f>
        <v>166.77999999999986</v>
      </c>
      <c r="C75">
        <f>ASIN(1-2*(A75-$D$7)/($D$6-$D$7))</f>
        <v>-0.24236585103896208</v>
      </c>
      <c r="D75">
        <f>ACOS((2*A75-($D$6+$D$7))/($D$6-$D$7))</f>
        <v>1.3284304757559344</v>
      </c>
      <c r="E75">
        <f>$D$8*SIN(D75)</f>
        <v>130.5689534307448</v>
      </c>
      <c r="F75">
        <f>TAN(PI()*$D$3/180)*A75+$D$2</f>
        <v>186.79099013310076</v>
      </c>
      <c r="G75">
        <f t="shared" si="0"/>
        <v>266.77999999999986</v>
      </c>
    </row>
    <row r="76" spans="1:7" ht="12.75">
      <c r="A76">
        <f>A75+($D$6-$D$7)/100</f>
        <v>219.46999999999986</v>
      </c>
      <c r="B76">
        <f>A76-$D$7</f>
        <v>169.46999999999986</v>
      </c>
      <c r="C76">
        <f>ASIN(1-2*(A76-$D$7)/($D$6-$D$7))</f>
        <v>-0.26302220290846773</v>
      </c>
      <c r="D76">
        <f>ACOS((2*A76-($D$6+$D$7))/($D$6-$D$7))</f>
        <v>1.3077741238864289</v>
      </c>
      <c r="E76">
        <f>$D$8*SIN(D76)</f>
        <v>129.87435890120886</v>
      </c>
      <c r="F76">
        <f>TAN(PI()*$D$3/180)*A76+$D$2</f>
        <v>188.67454841088488</v>
      </c>
      <c r="G76">
        <f t="shared" si="0"/>
        <v>269.4699999999998</v>
      </c>
    </row>
    <row r="77" spans="1:7" ht="12.75">
      <c r="A77">
        <f>A76+($D$6-$D$7)/100</f>
        <v>222.15999999999985</v>
      </c>
      <c r="B77">
        <f>A77-$D$7</f>
        <v>172.15999999999985</v>
      </c>
      <c r="C77">
        <f>ASIN(1-2*(A77-$D$7)/($D$6-$D$7))</f>
        <v>-0.28379410920832676</v>
      </c>
      <c r="D77">
        <f>ACOS((2*A77-($D$6+$D$7))/($D$6-$D$7))</f>
        <v>1.2870022175865699</v>
      </c>
      <c r="E77">
        <f>$D$8*SIN(D77)</f>
        <v>129.12000000000003</v>
      </c>
      <c r="F77">
        <f>TAN(PI()*$D$3/180)*A77+$D$2</f>
        <v>190.558106688669</v>
      </c>
      <c r="G77">
        <f aca="true" t="shared" si="1" ref="G77:G114">TAN(PI()*$E$3/180)*A77+$E$2</f>
        <v>272.15999999999985</v>
      </c>
    </row>
    <row r="78" spans="1:7" ht="12.75">
      <c r="A78">
        <f>A77+($D$6-$D$7)/100</f>
        <v>224.84999999999985</v>
      </c>
      <c r="B78">
        <f>A78-$D$7</f>
        <v>174.84999999999985</v>
      </c>
      <c r="C78">
        <f>ASIN(1-2*(A78-$D$7)/($D$6-$D$7))</f>
        <v>-0.3046926540153964</v>
      </c>
      <c r="D78">
        <f>ACOS((2*A78-($D$6+$D$7))/($D$6-$D$7))</f>
        <v>1.2661036727795003</v>
      </c>
      <c r="E78">
        <f>$D$8*SIN(D78)</f>
        <v>128.30482259057925</v>
      </c>
      <c r="F78">
        <f>TAN(PI()*$D$3/180)*A78+$D$2</f>
        <v>192.44166496645312</v>
      </c>
      <c r="G78">
        <f t="shared" si="1"/>
        <v>274.8499999999998</v>
      </c>
    </row>
    <row r="79" spans="1:7" ht="12.75">
      <c r="A79">
        <f>A78+($D$6-$D$7)/100</f>
        <v>227.53999999999985</v>
      </c>
      <c r="B79">
        <f>A79-$D$7</f>
        <v>177.53999999999985</v>
      </c>
      <c r="C79">
        <f>ASIN(1-2*(A79-$D$7)/($D$6-$D$7))</f>
        <v>-0.3257294872946291</v>
      </c>
      <c r="D79">
        <f>ACOS((2*A79-($D$6+$D$7))/($D$6-$D$7))</f>
        <v>1.2450668395002675</v>
      </c>
      <c r="E79">
        <f>$D$8*SIN(D79)</f>
        <v>127.42765947783869</v>
      </c>
      <c r="F79">
        <f>TAN(PI()*$D$3/180)*A79+$D$2</f>
        <v>194.32522324423724</v>
      </c>
      <c r="G79">
        <f t="shared" si="1"/>
        <v>277.53999999999985</v>
      </c>
    </row>
    <row r="80" spans="1:7" ht="12.75">
      <c r="A80">
        <f>A79+($D$6-$D$7)/100</f>
        <v>230.22999999999985</v>
      </c>
      <c r="B80">
        <f>A80-$D$7</f>
        <v>180.22999999999985</v>
      </c>
      <c r="C80">
        <f>ASIN(1-2*(A80-$D$7)/($D$6-$D$7))</f>
        <v>-0.3469168975271606</v>
      </c>
      <c r="D80">
        <f>ACOS((2*A80-($D$6+$D$7))/($D$6-$D$7))</f>
        <v>1.2238794292677362</v>
      </c>
      <c r="E80">
        <f>$D$8*SIN(D80)</f>
        <v>126.48722109367418</v>
      </c>
      <c r="F80">
        <f>TAN(PI()*$D$3/180)*A80+$D$2</f>
        <v>196.20878152202135</v>
      </c>
      <c r="G80">
        <f t="shared" si="1"/>
        <v>280.2299999999998</v>
      </c>
    </row>
    <row r="81" spans="1:7" ht="12.75">
      <c r="A81">
        <f>A80+($D$6-$D$7)/100</f>
        <v>232.91999999999985</v>
      </c>
      <c r="B81">
        <f>A81-$D$7</f>
        <v>182.91999999999985</v>
      </c>
      <c r="C81">
        <f>ASIN(1-2*(A81-$D$7)/($D$6-$D$7))</f>
        <v>-0.3682678934366386</v>
      </c>
      <c r="D81">
        <f>ACOS((2*A81-($D$6+$D$7))/($D$6-$D$7))</f>
        <v>1.2025284333582578</v>
      </c>
      <c r="E81">
        <f>$D$8*SIN(D81)</f>
        <v>125.48208477707092</v>
      </c>
      <c r="F81">
        <f>TAN(PI()*$D$3/180)*A81+$D$2</f>
        <v>198.09233979980547</v>
      </c>
      <c r="G81">
        <f t="shared" si="1"/>
        <v>282.91999999999985</v>
      </c>
    </row>
    <row r="82" spans="1:7" ht="12.75">
      <c r="A82">
        <f>A81+($D$6-$D$7)/100</f>
        <v>235.60999999999984</v>
      </c>
      <c r="B82">
        <f>A82-$D$7</f>
        <v>185.60999999999984</v>
      </c>
      <c r="C82">
        <f>ASIN(1-2*(A82-$D$7)/($D$6-$D$7))</f>
        <v>-0.3897962964742593</v>
      </c>
      <c r="D82">
        <f>ACOS((2*A82-($D$6+$D$7))/($D$6-$D$7))</f>
        <v>1.1810000303206372</v>
      </c>
      <c r="E82">
        <f>$D$8*SIN(D82)</f>
        <v>124.41068241915568</v>
      </c>
      <c r="F82">
        <f>TAN(PI()*$D$3/180)*A82+$D$2</f>
        <v>199.9758980775896</v>
      </c>
      <c r="G82">
        <f t="shared" si="1"/>
        <v>285.6099999999998</v>
      </c>
    </row>
    <row r="83" spans="1:7" ht="12.75">
      <c r="A83">
        <f>A82+($D$6-$D$7)/100</f>
        <v>238.29999999999984</v>
      </c>
      <c r="B83">
        <f>A83-$D$7</f>
        <v>188.29999999999984</v>
      </c>
      <c r="C83">
        <f>ASIN(1-2*(A83-$D$7)/($D$6-$D$7))</f>
        <v>-0.4115168460674867</v>
      </c>
      <c r="D83">
        <f>ACOS((2*A83-($D$6+$D$7))/($D$6-$D$7))</f>
        <v>1.1592794807274098</v>
      </c>
      <c r="E83">
        <f>$D$8*SIN(D83)</f>
        <v>123.27128619431217</v>
      </c>
      <c r="F83">
        <f>TAN(PI()*$D$3/180)*A83+$D$2</f>
        <v>201.8594563553737</v>
      </c>
      <c r="G83">
        <f t="shared" si="1"/>
        <v>288.29999999999984</v>
      </c>
    </row>
    <row r="84" spans="1:7" ht="12.75">
      <c r="A84">
        <f>A83+($D$6-$D$7)/100</f>
        <v>240.98999999999984</v>
      </c>
      <c r="B84">
        <f>A84-$D$7</f>
        <v>190.98999999999984</v>
      </c>
      <c r="C84">
        <f>ASIN(1-2*(A84-$D$7)/($D$6-$D$7))</f>
        <v>-0.4334453200698847</v>
      </c>
      <c r="D84">
        <f>ACOS((2*A84-($D$6+$D$7))/($D$6-$D$7))</f>
        <v>1.1373510067250119</v>
      </c>
      <c r="E84">
        <f>$D$8*SIN(D84)</f>
        <v>122.06199203683356</v>
      </c>
      <c r="F84">
        <f>TAN(PI()*$D$3/180)*A84+$D$2</f>
        <v>203.74301463315783</v>
      </c>
      <c r="G84">
        <f t="shared" si="1"/>
        <v>290.9899999999998</v>
      </c>
    </row>
    <row r="85" spans="1:7" ht="12.75">
      <c r="A85">
        <f>A84+($D$6-$D$7)/100</f>
        <v>243.67999999999984</v>
      </c>
      <c r="B85">
        <f>A85-$D$7</f>
        <v>193.67999999999984</v>
      </c>
      <c r="C85">
        <f>ASIN(1-2*(A85-$D$7)/($D$6-$D$7))</f>
        <v>-0.4555986733958221</v>
      </c>
      <c r="D85">
        <f>ACOS((2*A85-($D$6+$D$7))/($D$6-$D$7))</f>
        <v>1.1151976533990746</v>
      </c>
      <c r="E85">
        <f>$D$8*SIN(D85)</f>
        <v>120.7807004450629</v>
      </c>
      <c r="F85">
        <f>TAN(PI()*$D$3/180)*A85+$D$2</f>
        <v>205.62657291094195</v>
      </c>
      <c r="G85">
        <f t="shared" si="1"/>
        <v>293.67999999999984</v>
      </c>
    </row>
    <row r="86" spans="1:7" ht="12.75">
      <c r="A86">
        <f>A85+($D$6-$D$7)/100</f>
        <v>246.36999999999983</v>
      </c>
      <c r="B86">
        <f>A86-$D$7</f>
        <v>196.36999999999983</v>
      </c>
      <c r="C86">
        <f>ASIN(1-2*(A86-$D$7)/($D$6-$D$7))</f>
        <v>-0.47799519851895106</v>
      </c>
      <c r="D86">
        <f>ACOS((2*A86-($D$6+$D$7))/($D$6-$D$7))</f>
        <v>1.0928011282759456</v>
      </c>
      <c r="E86">
        <f>$D$8*SIN(D86)</f>
        <v>119.42509409667643</v>
      </c>
      <c r="F86">
        <f>TAN(PI()*$D$3/180)*A86+$D$2</f>
        <v>207.51013118872606</v>
      </c>
      <c r="G86">
        <f t="shared" si="1"/>
        <v>296.3699999999998</v>
      </c>
    </row>
    <row r="87" spans="1:7" ht="12.75">
      <c r="A87">
        <f>A86+($D$6-$D$7)/100</f>
        <v>249.05999999999983</v>
      </c>
      <c r="B87">
        <f>A87-$D$7</f>
        <v>199.05999999999983</v>
      </c>
      <c r="C87">
        <f>ASIN(1-2*(A87-$D$7)/($D$6-$D$7))</f>
        <v>-0.5006547124045866</v>
      </c>
      <c r="D87">
        <f>ACOS((2*A87-($D$6+$D$7))/($D$6-$D$7))</f>
        <v>1.0701416143903097</v>
      </c>
      <c r="E87">
        <f>$D$8*SIN(D87)</f>
        <v>117.99261163310193</v>
      </c>
      <c r="F87">
        <f>TAN(PI()*$D$3/180)*A87+$D$2</f>
        <v>209.39368946651018</v>
      </c>
      <c r="G87">
        <f t="shared" si="1"/>
        <v>299.05999999999983</v>
      </c>
    </row>
    <row r="88" spans="1:7" ht="12.75">
      <c r="A88">
        <f>A87+($D$6-$D$7)/100</f>
        <v>251.74999999999983</v>
      </c>
      <c r="B88">
        <f>A88-$D$7</f>
        <v>201.74999999999983</v>
      </c>
      <c r="C88">
        <f>ASIN(1-2*(A88-$D$7)/($D$6-$D$7))</f>
        <v>-0.5235987755982974</v>
      </c>
      <c r="D88">
        <f>ACOS((2*A88-($D$6+$D$7))/($D$6-$D$7))</f>
        <v>1.0471975511965992</v>
      </c>
      <c r="E88">
        <f>$D$8*SIN(D88)</f>
        <v>116.4804168090071</v>
      </c>
      <c r="F88">
        <f>TAN(PI()*$D$3/180)*A88+$D$2</f>
        <v>211.2772477442943</v>
      </c>
      <c r="G88">
        <f t="shared" si="1"/>
        <v>301.7499999999998</v>
      </c>
    </row>
    <row r="89" spans="1:7" ht="12.75">
      <c r="A89">
        <f>A88+($D$6-$D$7)/100</f>
        <v>254.43999999999983</v>
      </c>
      <c r="B89">
        <f>A89-$D$7</f>
        <v>204.43999999999983</v>
      </c>
      <c r="C89">
        <f>ASIN(1-2*(A89-$D$7)/($D$6-$D$7))</f>
        <v>-0.5468509506959425</v>
      </c>
      <c r="D89">
        <f>ACOS((2*A89-($D$6+$D$7))/($D$6-$D$7))</f>
        <v>1.023945376098954</v>
      </c>
      <c r="E89">
        <f>$D$8*SIN(D89)</f>
        <v>114.88536199185702</v>
      </c>
      <c r="F89">
        <f>TAN(PI()*$D$3/180)*A89+$D$2</f>
        <v>213.16080602207842</v>
      </c>
      <c r="G89">
        <f t="shared" si="1"/>
        <v>304.4399999999998</v>
      </c>
    </row>
    <row r="90" spans="1:7" ht="12.75">
      <c r="A90">
        <f>A89+($D$6-$D$7)/100</f>
        <v>257.1299999999998</v>
      </c>
      <c r="B90">
        <f>A90-$D$7</f>
        <v>207.12999999999982</v>
      </c>
      <c r="C90">
        <f>ASIN(1-2*(A90-$D$7)/($D$6-$D$7))</f>
        <v>-0.5704371093999204</v>
      </c>
      <c r="D90">
        <f>ACOS((2*A90-($D$6+$D$7))/($D$6-$D$7))</f>
        <v>1.0003592173949762</v>
      </c>
      <c r="E90">
        <f>$D$8*SIN(D90)</f>
        <v>113.20394471925448</v>
      </c>
      <c r="F90">
        <f>TAN(PI()*$D$3/180)*A90+$D$2</f>
        <v>215.04436429986254</v>
      </c>
      <c r="G90">
        <f t="shared" si="1"/>
        <v>307.12999999999977</v>
      </c>
    </row>
    <row r="91" spans="1:7" ht="12.75">
      <c r="A91">
        <f>A90+($D$6-$D$7)/100</f>
        <v>259.8199999999998</v>
      </c>
      <c r="B91">
        <f>A91-$D$7</f>
        <v>209.81999999999982</v>
      </c>
      <c r="C91">
        <f>ASIN(1-2*(A91-$D$7)/($D$6-$D$7))</f>
        <v>-0.5943858000010607</v>
      </c>
      <c r="D91">
        <f>ACOS((2*A91-($D$6+$D$7))/($D$6-$D$7))</f>
        <v>0.9764105267938359</v>
      </c>
      <c r="E91">
        <f>$D$8*SIN(D91)</f>
        <v>111.43225565337903</v>
      </c>
      <c r="F91">
        <f>TAN(PI()*$D$3/180)*A91+$D$2</f>
        <v>216.92792257764665</v>
      </c>
      <c r="G91">
        <f t="shared" si="1"/>
        <v>309.81999999999977</v>
      </c>
    </row>
    <row r="92" spans="1:7" ht="12.75">
      <c r="A92">
        <f>A91+($D$6-$D$7)/100</f>
        <v>262.5099999999998</v>
      </c>
      <c r="B92">
        <f>A92-$D$7</f>
        <v>212.50999999999982</v>
      </c>
      <c r="C92">
        <f>ASIN(1-2*(A92-$D$7)/($D$6-$D$7))</f>
        <v>-0.6187286906722496</v>
      </c>
      <c r="D92">
        <f>ACOS((2*A92-($D$6+$D$7))/($D$6-$D$7))</f>
        <v>0.9520676361226471</v>
      </c>
      <c r="E92">
        <f>$D$8*SIN(D92)</f>
        <v>109.56591577675982</v>
      </c>
      <c r="F92">
        <f>TAN(PI()*$D$3/180)*A92+$D$2</f>
        <v>218.81148085543077</v>
      </c>
      <c r="G92">
        <f t="shared" si="1"/>
        <v>312.50999999999976</v>
      </c>
    </row>
    <row r="93" spans="1:7" ht="12.75">
      <c r="A93">
        <f>A92+($D$6-$D$7)/100</f>
        <v>265.1999999999998</v>
      </c>
      <c r="B93">
        <f>A93-$D$7</f>
        <v>215.19999999999982</v>
      </c>
      <c r="C93">
        <f>ASIN(1-2*(A93-$D$7)/($D$6-$D$7))</f>
        <v>-0.6435011087932828</v>
      </c>
      <c r="D93">
        <f>ACOS((2*A93-($D$6+$D$7))/($D$6-$D$7))</f>
        <v>0.9272952180016139</v>
      </c>
      <c r="E93">
        <f>$D$8*SIN(D93)</f>
        <v>107.60000000000012</v>
      </c>
      <c r="F93">
        <f>TAN(PI()*$D$3/180)*A93+$D$2</f>
        <v>220.6950391332149</v>
      </c>
      <c r="G93">
        <f t="shared" si="1"/>
        <v>315.19999999999976</v>
      </c>
    </row>
    <row r="94" spans="1:7" ht="12.75">
      <c r="A94">
        <f>A93+($D$6-$D$7)/100</f>
        <v>267.8899999999998</v>
      </c>
      <c r="B94">
        <f>A94-$D$7</f>
        <v>217.88999999999982</v>
      </c>
      <c r="C94">
        <f>ASIN(1-2*(A94-$D$7)/($D$6-$D$7))</f>
        <v>-0.6687427032023698</v>
      </c>
      <c r="D94">
        <f>ACOS((2*A94-($D$6+$D$7))/($D$6-$D$7))</f>
        <v>0.9020536235925265</v>
      </c>
      <c r="E94">
        <f>$D$8*SIN(D94)</f>
        <v>105.52894342311986</v>
      </c>
      <c r="F94">
        <f>TAN(PI()*$D$3/180)*A94+$D$2</f>
        <v>222.578597410999</v>
      </c>
      <c r="G94">
        <f t="shared" si="1"/>
        <v>317.88999999999976</v>
      </c>
    </row>
    <row r="95" spans="1:7" ht="12.75">
      <c r="A95">
        <f>A94+($D$6-$D$7)/100</f>
        <v>270.5799999999998</v>
      </c>
      <c r="B95">
        <f>A95-$D$7</f>
        <v>220.5799999999998</v>
      </c>
      <c r="C95">
        <f>ASIN(1-2*(A95-$D$7)/($D$6-$D$7))</f>
        <v>-0.6944982656265541</v>
      </c>
      <c r="D95">
        <f>ACOS((2*A95-($D$6+$D$7))/($D$6-$D$7))</f>
        <v>0.8762980611683424</v>
      </c>
      <c r="E95">
        <f>$D$8*SIN(D95)</f>
        <v>103.34642519216634</v>
      </c>
      <c r="F95">
        <f>TAN(PI()*$D$3/180)*A95+$D$2</f>
        <v>224.46215568878313</v>
      </c>
      <c r="G95">
        <f t="shared" si="1"/>
        <v>320.57999999999976</v>
      </c>
    </row>
    <row r="96" spans="1:7" ht="12.75">
      <c r="A96">
        <f>A95+($D$6-$D$7)/100</f>
        <v>273.2699999999998</v>
      </c>
      <c r="B96">
        <f>A96-$D$7</f>
        <v>223.2699999999998</v>
      </c>
      <c r="C96">
        <f>ASIN(1-2*(A96-$D$7)/($D$6-$D$7))</f>
        <v>-0.7208187608700877</v>
      </c>
      <c r="D96">
        <f>ACOS((2*A96-($D$6+$D$7))/($D$6-$D$7))</f>
        <v>0.8499775659248089</v>
      </c>
      <c r="E96">
        <f>$D$8*SIN(D96)</f>
        <v>101.04522304394223</v>
      </c>
      <c r="F96">
        <f>TAN(PI()*$D$3/180)*A96+$D$2</f>
        <v>226.34571396656725</v>
      </c>
      <c r="G96">
        <f t="shared" si="1"/>
        <v>323.26999999999975</v>
      </c>
    </row>
    <row r="97" spans="1:7" ht="12.75">
      <c r="A97">
        <f>A96+($D$6-$D$7)/100</f>
        <v>275.9599999999998</v>
      </c>
      <c r="B97">
        <f>A97-$D$7</f>
        <v>225.9599999999998</v>
      </c>
      <c r="C97">
        <f>ASIN(1-2*(A97-$D$7)/($D$6-$D$7))</f>
        <v>-0.7477626346599188</v>
      </c>
      <c r="D97">
        <f>ACOS((2*A97-($D$6+$D$7))/($D$6-$D$7))</f>
        <v>0.8230336921349778</v>
      </c>
      <c r="E97">
        <f>$D$8*SIN(D97)</f>
        <v>98.61702895544984</v>
      </c>
      <c r="F97">
        <f>TAN(PI()*$D$3/180)*A97+$D$2</f>
        <v>228.22927224435136</v>
      </c>
      <c r="G97">
        <f t="shared" si="1"/>
        <v>325.95999999999975</v>
      </c>
    </row>
    <row r="98" spans="1:7" ht="12.75">
      <c r="A98">
        <f>A97+($D$6-$D$7)/100</f>
        <v>278.6499999999998</v>
      </c>
      <c r="B98">
        <f>A98-$D$7</f>
        <v>228.6499999999998</v>
      </c>
      <c r="C98">
        <f>ASIN(1-2*(A98-$D$7)/($D$6-$D$7))</f>
        <v>-0.7753974966107512</v>
      </c>
      <c r="D98">
        <f>ACOS((2*A98-($D$6+$D$7))/($D$6-$D$7))</f>
        <v>0.7953988301841456</v>
      </c>
      <c r="E98">
        <f>$D$8*SIN(D98)</f>
        <v>96.05221236390152</v>
      </c>
      <c r="F98">
        <f>TAN(PI()*$D$3/180)*A98+$D$2</f>
        <v>230.11283052213548</v>
      </c>
      <c r="G98">
        <f t="shared" si="1"/>
        <v>328.64999999999975</v>
      </c>
    </row>
    <row r="99" spans="1:7" ht="12.75">
      <c r="A99">
        <f>A98+($D$6-$D$7)/100</f>
        <v>281.3399999999998</v>
      </c>
      <c r="B99">
        <f>A99-$D$7</f>
        <v>231.3399999999998</v>
      </c>
      <c r="C99">
        <f>ASIN(1-2*(A99-$D$7)/($D$6-$D$7))</f>
        <v>-0.803802318933028</v>
      </c>
      <c r="D99">
        <f>ACOS((2*A99-($D$6+$D$7))/($D$6-$D$7))</f>
        <v>0.7669940078618687</v>
      </c>
      <c r="E99">
        <f>$D$8*SIN(D99)</f>
        <v>93.3395114621886</v>
      </c>
      <c r="F99">
        <f>TAN(PI()*$D$3/180)*A99+$D$2</f>
        <v>231.9963887999196</v>
      </c>
      <c r="G99">
        <f t="shared" si="1"/>
        <v>331.33999999999975</v>
      </c>
    </row>
    <row r="100" spans="1:7" ht="12.75">
      <c r="A100">
        <f>A99+($D$6-$D$7)/100</f>
        <v>284.0299999999998</v>
      </c>
      <c r="B100">
        <f>A100-$D$7</f>
        <v>234.0299999999998</v>
      </c>
      <c r="C100">
        <f>ASIN(1-2*(A100-$D$7)/($D$6-$D$7))</f>
        <v>-0.8330703583416456</v>
      </c>
      <c r="D100">
        <f>ACOS((2*A100-($D$6+$D$7))/($D$6-$D$7))</f>
        <v>0.7377259684532509</v>
      </c>
      <c r="E100">
        <f>$D$8*SIN(D100)</f>
        <v>90.46562385790548</v>
      </c>
      <c r="F100">
        <f>TAN(PI()*$D$3/180)*A100+$D$2</f>
        <v>233.87994707770372</v>
      </c>
      <c r="G100">
        <f t="shared" si="1"/>
        <v>334.02999999999975</v>
      </c>
    </row>
    <row r="101" spans="1:7" ht="12.75">
      <c r="A101">
        <f>A100+($D$6-$D$7)/100</f>
        <v>286.7199999999998</v>
      </c>
      <c r="B101">
        <f>A101-$D$7</f>
        <v>236.7199999999998</v>
      </c>
      <c r="C101">
        <f>ASIN(1-2*(A101-$D$7)/($D$6-$D$7))</f>
        <v>-0.8633131150155512</v>
      </c>
      <c r="D101">
        <f>ACOS((2*A101-($D$6+$D$7))/($D$6-$D$7))</f>
        <v>0.7074832117793451</v>
      </c>
      <c r="E101">
        <f>$D$8*SIN(D101)</f>
        <v>87.41465323388314</v>
      </c>
      <c r="F101">
        <f>TAN(PI()*$D$3/180)*A101+$D$2</f>
        <v>235.76350535548784</v>
      </c>
      <c r="G101">
        <f t="shared" si="1"/>
        <v>336.71999999999974</v>
      </c>
    </row>
    <row r="102" spans="1:7" ht="12.75">
      <c r="A102">
        <f>A101+($D$6-$D$7)/100</f>
        <v>289.4099999999998</v>
      </c>
      <c r="B102">
        <f>A102-$D$7</f>
        <v>239.4099999999998</v>
      </c>
      <c r="C102">
        <f>ASIN(1-2*(A102-$D$7)/($D$6-$D$7))</f>
        <v>-0.8946658172342328</v>
      </c>
      <c r="D102">
        <f>ACOS((2*A102-($D$6+$D$7))/($D$6-$D$7))</f>
        <v>0.6761305095606638</v>
      </c>
      <c r="E102">
        <f>$D$8*SIN(D102)</f>
        <v>84.16734461773189</v>
      </c>
      <c r="F102">
        <f>TAN(PI()*$D$3/180)*A102+$D$2</f>
        <v>237.64706363327196</v>
      </c>
      <c r="G102">
        <f t="shared" si="1"/>
        <v>339.40999999999974</v>
      </c>
    </row>
    <row r="103" spans="1:7" ht="12.75">
      <c r="A103">
        <f>A102+($D$6-$D$7)/100</f>
        <v>292.0999999999998</v>
      </c>
      <c r="B103">
        <f>A103-$D$7</f>
        <v>242.0999999999998</v>
      </c>
      <c r="C103">
        <f>ASIN(1-2*(A103-$D$7)/($D$6-$D$7))</f>
        <v>-0.9272952180016097</v>
      </c>
      <c r="D103">
        <f>ACOS((2*A103-($D$6+$D$7))/($D$6-$D$7))</f>
        <v>0.6435011087932868</v>
      </c>
      <c r="E103">
        <f>$D$8*SIN(D103)</f>
        <v>80.70000000000027</v>
      </c>
      <c r="F103">
        <f>TAN(PI()*$D$3/180)*A103+$D$2</f>
        <v>239.53062191105607</v>
      </c>
      <c r="G103">
        <f t="shared" si="1"/>
        <v>342.09999999999974</v>
      </c>
    </row>
    <row r="104" spans="1:7" ht="12.75">
      <c r="A104">
        <f>A103+($D$6-$D$7)/100</f>
        <v>294.7899999999998</v>
      </c>
      <c r="B104">
        <f>A104-$D$7</f>
        <v>244.7899999999998</v>
      </c>
      <c r="C104">
        <f>ASIN(1-2*(A104-$D$7)/($D$6-$D$7))</f>
        <v>-0.961411018764099</v>
      </c>
      <c r="D104">
        <f>ACOS((2*A104-($D$6+$D$7))/($D$6-$D$7))</f>
        <v>0.6093853080307976</v>
      </c>
      <c r="E104">
        <f>$D$8*SIN(D104)</f>
        <v>76.9828935543478</v>
      </c>
      <c r="F104">
        <f>TAN(PI()*$D$3/180)*A104+$D$2</f>
        <v>241.4141801888402</v>
      </c>
      <c r="G104">
        <f t="shared" si="1"/>
        <v>344.78999999999974</v>
      </c>
    </row>
    <row r="105" spans="1:7" ht="12.75">
      <c r="A105">
        <f>A104+($D$6-$D$7)/100</f>
        <v>297.4799999999998</v>
      </c>
      <c r="B105">
        <f>A105-$D$7</f>
        <v>247.4799999999998</v>
      </c>
      <c r="C105">
        <f>ASIN(1-2*(A105-$D$7)/($D$6-$D$7))</f>
        <v>-0.9972832223717971</v>
      </c>
      <c r="D105">
        <f>ACOS((2*A105-($D$6+$D$7))/($D$6-$D$7))</f>
        <v>0.5735131044230996</v>
      </c>
      <c r="E105">
        <f>$D$8*SIN(D105)</f>
        <v>72.9778706184282</v>
      </c>
      <c r="F105">
        <f>TAN(PI()*$D$3/180)*A105+$D$2</f>
        <v>243.2977384666243</v>
      </c>
      <c r="G105">
        <f t="shared" si="1"/>
        <v>347.47999999999973</v>
      </c>
    </row>
    <row r="106" spans="1:7" ht="12.75">
      <c r="A106">
        <f>A105+($D$6-$D$7)/100</f>
        <v>300.1699999999998</v>
      </c>
      <c r="B106">
        <f>A106-$D$7</f>
        <v>250.1699999999998</v>
      </c>
      <c r="C106">
        <f>ASIN(1-2*(A106-$D$7)/($D$6-$D$7))</f>
        <v>-1.0352696724805055</v>
      </c>
      <c r="D106">
        <f>ACOS((2*A106-($D$6+$D$7))/($D$6-$D$7))</f>
        <v>0.5355266543143908</v>
      </c>
      <c r="E106">
        <f>$D$8*SIN(D106)</f>
        <v>68.63454742329148</v>
      </c>
      <c r="F106">
        <f>TAN(PI()*$D$3/180)*A106+$D$2</f>
        <v>245.18129674440843</v>
      </c>
      <c r="G106">
        <f t="shared" si="1"/>
        <v>350.16999999999973</v>
      </c>
    </row>
    <row r="107" spans="1:7" ht="12.75">
      <c r="A107">
        <f>A106+($D$6-$D$7)/100</f>
        <v>302.8599999999998</v>
      </c>
      <c r="B107">
        <f>A107-$D$7</f>
        <v>252.8599999999998</v>
      </c>
      <c r="C107">
        <f>ASIN(1-2*(A107-$D$7)/($D$6-$D$7))</f>
        <v>-1.0758622004539975</v>
      </c>
      <c r="D107">
        <f>ACOS((2*A107-($D$6+$D$7))/($D$6-$D$7))</f>
        <v>0.49493412634089884</v>
      </c>
      <c r="E107">
        <f>$D$8*SIN(D107)</f>
        <v>63.88396042826438</v>
      </c>
      <c r="F107">
        <f>TAN(PI()*$D$3/180)*A107+$D$2</f>
        <v>247.06485502219255</v>
      </c>
      <c r="G107">
        <f t="shared" si="1"/>
        <v>352.85999999999973</v>
      </c>
    </row>
    <row r="108" spans="1:7" ht="12.75">
      <c r="A108">
        <f>A107+($D$6-$D$7)/100</f>
        <v>305.5499999999998</v>
      </c>
      <c r="B108">
        <f>A108-$D$7</f>
        <v>255.54999999999978</v>
      </c>
      <c r="C108">
        <f>ASIN(1-2*(A108-$D$7)/($D$6-$D$7))</f>
        <v>-1.1197695149986304</v>
      </c>
      <c r="D108">
        <f>ACOS((2*A108-($D$6+$D$7))/($D$6-$D$7))</f>
        <v>0.45102681179626614</v>
      </c>
      <c r="E108">
        <f>$D$8*SIN(D108)</f>
        <v>58.62719079062251</v>
      </c>
      <c r="F108">
        <f>TAN(PI()*$D$3/180)*A108+$D$2</f>
        <v>248.94841329997666</v>
      </c>
      <c r="G108">
        <f t="shared" si="1"/>
        <v>355.5499999999997</v>
      </c>
    </row>
    <row r="109" spans="1:7" ht="12.75">
      <c r="A109">
        <f>A108+($D$6-$D$7)/100</f>
        <v>308.2399999999998</v>
      </c>
      <c r="B109">
        <f>A109-$D$7</f>
        <v>258.2399999999998</v>
      </c>
      <c r="C109">
        <f>ASIN(1-2*(A109-$D$7)/($D$6-$D$7))</f>
        <v>-1.1680804852142308</v>
      </c>
      <c r="D109">
        <f>ACOS((2*A109-($D$6+$D$7))/($D$6-$D$7))</f>
        <v>0.40271584158066576</v>
      </c>
      <c r="E109">
        <f>$D$8*SIN(D109)</f>
        <v>52.71301926469451</v>
      </c>
      <c r="F109">
        <f>TAN(PI()*$D$3/180)*A109+$D$2</f>
        <v>250.83197157776078</v>
      </c>
      <c r="G109">
        <f t="shared" si="1"/>
        <v>358.2399999999997</v>
      </c>
    </row>
    <row r="110" spans="1:7" ht="12.75">
      <c r="A110">
        <f>A109+($D$6-$D$7)/100</f>
        <v>310.9299999999998</v>
      </c>
      <c r="B110">
        <f>A110-$D$7</f>
        <v>260.9299999999998</v>
      </c>
      <c r="C110">
        <f>ASIN(1-2*(A110-$D$7)/($D$6-$D$7))</f>
        <v>-1.222630305521931</v>
      </c>
      <c r="D110">
        <f>ACOS((2*A110-($D$6+$D$7))/($D$6-$D$7))</f>
        <v>0.3481660212729656</v>
      </c>
      <c r="E110">
        <f>$D$8*SIN(D110)</f>
        <v>45.88796247383463</v>
      </c>
      <c r="F110">
        <f>TAN(PI()*$D$3/180)*A110+$D$2</f>
        <v>252.71552985554487</v>
      </c>
      <c r="G110">
        <f t="shared" si="1"/>
        <v>360.9299999999997</v>
      </c>
    </row>
    <row r="111" spans="1:7" ht="12.75">
      <c r="A111">
        <f>A110+($D$6-$D$7)/100</f>
        <v>313.6199999999998</v>
      </c>
      <c r="B111">
        <f>A111-$D$7</f>
        <v>263.6199999999998</v>
      </c>
      <c r="C111">
        <f>ASIN(1-2*(A111-$D$7)/($D$6-$D$7))</f>
        <v>-1.2870022175865632</v>
      </c>
      <c r="D111">
        <f>ACOS((2*A111-($D$6+$D$7))/($D$6-$D$7))</f>
        <v>0.2837941092083338</v>
      </c>
      <c r="E111">
        <f>$D$8*SIN(D111)</f>
        <v>37.66000000000077</v>
      </c>
      <c r="F111">
        <f>TAN(PI()*$D$3/180)*A111+$D$2</f>
        <v>254.599088133329</v>
      </c>
      <c r="G111">
        <f t="shared" si="1"/>
        <v>363.6199999999997</v>
      </c>
    </row>
    <row r="112" spans="1:7" ht="12.75">
      <c r="A112">
        <f>A111+($D$6-$D$7)/100</f>
        <v>316.3099999999998</v>
      </c>
      <c r="B112">
        <f>A112-$D$7</f>
        <v>266.3099999999998</v>
      </c>
      <c r="C112">
        <f>ASIN(1-2*(A112-$D$7)/($D$6-$D$7))</f>
        <v>-1.370461484471769</v>
      </c>
      <c r="D112">
        <f>ACOS((2*A112-($D$6+$D$7))/($D$6-$D$7))</f>
        <v>0.20033484232312793</v>
      </c>
      <c r="E112">
        <f>$D$8*SIN(D112)</f>
        <v>26.765162058169174</v>
      </c>
      <c r="F112">
        <f>TAN(PI()*$D$3/180)*A112+$D$2</f>
        <v>256.48264641111314</v>
      </c>
      <c r="G112">
        <f t="shared" si="1"/>
        <v>366.3099999999997</v>
      </c>
    </row>
    <row r="113" spans="1:7" ht="12.75">
      <c r="A113">
        <f>A112+($D$6-$D$7)/100</f>
        <v>318.9999999999998</v>
      </c>
      <c r="B113">
        <f>A113-$D$7</f>
        <v>268.9999999999998</v>
      </c>
      <c r="C113">
        <f>ASIN(1-2*(A113-$D$7)/($D$6-$D$7))</f>
        <v>-1.5707962671902518</v>
      </c>
      <c r="D113">
        <f>ACOS((2*A113-($D$6+$D$7))/($D$6-$D$7))</f>
        <v>5.7711948997507534E-08</v>
      </c>
      <c r="E113">
        <f>$D$8*SIN(D113)</f>
        <v>7.762257140164758E-06</v>
      </c>
      <c r="F113">
        <f>TAN(PI()*$D$3/180)*A113+$D$2</f>
        <v>258.36620468889726</v>
      </c>
      <c r="G113">
        <f t="shared" si="1"/>
        <v>368.9999999999997</v>
      </c>
    </row>
    <row r="114" spans="1:7" ht="12.75">
      <c r="A114">
        <v>500</v>
      </c>
      <c r="F114">
        <f>TAN(PI()*$D$3/180)*A114+$D$2</f>
        <v>385.10376910485485</v>
      </c>
      <c r="G114">
        <f t="shared" si="1"/>
        <v>550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Martin-Hayden</dc:creator>
  <cp:keywords/>
  <dc:description/>
  <cp:lastModifiedBy>James Martin-Hayden</cp:lastModifiedBy>
  <dcterms:created xsi:type="dcterms:W3CDTF">2006-10-19T21:21:11Z</dcterms:created>
  <dcterms:modified xsi:type="dcterms:W3CDTF">2007-10-19T18:07:26Z</dcterms:modified>
  <cp:category/>
  <cp:version/>
  <cp:contentType/>
  <cp:contentStatus/>
</cp:coreProperties>
</file>